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K5" i="1"/>
  <c r="N5" s="1"/>
  <c r="J5"/>
  <c r="J6" s="1"/>
  <c r="H5"/>
  <c r="H6" s="1"/>
  <c r="F5"/>
  <c r="F6" s="1"/>
  <c r="O5" l="1"/>
  <c r="N6"/>
  <c r="K6"/>
  <c r="L5"/>
  <c r="P5" l="1"/>
  <c r="O6"/>
  <c r="M5"/>
  <c r="M6" s="1"/>
  <c r="L6"/>
  <c r="P6" l="1"/>
  <c r="Q5"/>
  <c r="Q6" s="1"/>
</calcChain>
</file>

<file path=xl/sharedStrings.xml><?xml version="1.0" encoding="utf-8"?>
<sst xmlns="http://schemas.openxmlformats.org/spreadsheetml/2006/main" count="31" uniqueCount="27">
  <si>
    <t>Обосование  начальной (максимальной) цены</t>
  </si>
  <si>
    <t>№ п/п</t>
  </si>
  <si>
    <t>Наименование</t>
  </si>
  <si>
    <t>единица измерения</t>
  </si>
  <si>
    <t>кол-во</t>
  </si>
  <si>
    <t>Исполнитель №1</t>
  </si>
  <si>
    <t>Исполнитель №2</t>
  </si>
  <si>
    <t>Исполнитель №3</t>
  </si>
  <si>
    <t>Приложение №1</t>
  </si>
  <si>
    <t>Средняя цена &lt;Ц&gt;, руб.</t>
  </si>
  <si>
    <t>Среднее квадратическое отклонение, σ</t>
  </si>
  <si>
    <t>Коэффициент вариации,  V</t>
  </si>
  <si>
    <t>Начальная цена контракта согласно проведенному расчету, руб</t>
  </si>
  <si>
    <t>Цена за единицу товара согласно проведенному расчету, руб.</t>
  </si>
  <si>
    <t>Предлагаемая стоимость товара, руб.</t>
  </si>
  <si>
    <t>Предлагаемая стоимость, руб.</t>
  </si>
  <si>
    <t>Цена за ед., руб</t>
  </si>
  <si>
    <t>Стоимость, руб</t>
  </si>
  <si>
    <t>ИТОГО</t>
  </si>
  <si>
    <t xml:space="preserve">Заместитель начальника </t>
  </si>
  <si>
    <t>майор внутренней службы</t>
  </si>
  <si>
    <t>А.Ю. Андреев</t>
  </si>
  <si>
    <t>шт.</t>
  </si>
  <si>
    <t xml:space="preserve">        вх. № 422 от 05.10.2026</t>
  </si>
  <si>
    <t xml:space="preserve">
        вх. № 423 от 05.10.2026</t>
  </si>
  <si>
    <t xml:space="preserve">                 вх. № 424 от 05.10.2026</t>
  </si>
  <si>
    <t>Колонка акустическая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</si>
</sst>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5" fillId="0" borderId="1" xfId="0" applyFont="1" applyBorder="1"/>
    <xf numFmtId="0" fontId="5" fillId="0" borderId="2" xfId="0" applyFont="1" applyBorder="1"/>
    <xf numFmtId="0" fontId="4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right" vertical="center" wrapText="1"/>
    </xf>
    <xf numFmtId="0" fontId="9" fillId="0" borderId="5" xfId="0" applyFont="1" applyBorder="1"/>
    <xf numFmtId="0" fontId="4" fillId="0" borderId="6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10" xfId="0" applyFont="1" applyFill="1" applyBorder="1"/>
    <xf numFmtId="0" fontId="11" fillId="0" borderId="11" xfId="0" applyFont="1" applyBorder="1"/>
    <xf numFmtId="0" fontId="4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4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4" fontId="6" fillId="0" borderId="5" xfId="0" applyNumberFormat="1" applyFont="1" applyBorder="1" applyAlignment="1">
      <alignment horizontal="center"/>
    </xf>
    <xf numFmtId="4" fontId="6" fillId="0" borderId="2" xfId="0" applyNumberFormat="1" applyFont="1" applyBorder="1" applyAlignment="1">
      <alignment horizontal="center"/>
    </xf>
    <xf numFmtId="4" fontId="6" fillId="0" borderId="8" xfId="0" applyNumberFormat="1" applyFont="1" applyBorder="1" applyAlignment="1">
      <alignment horizontal="center"/>
    </xf>
    <xf numFmtId="10" fontId="6" fillId="0" borderId="9" xfId="0" applyNumberFormat="1" applyFont="1" applyBorder="1" applyAlignment="1">
      <alignment horizontal="center"/>
    </xf>
    <xf numFmtId="0" fontId="5" fillId="0" borderId="0" xfId="0" applyFont="1"/>
    <xf numFmtId="0" fontId="11" fillId="0" borderId="0" xfId="0" applyFont="1"/>
    <xf numFmtId="0" fontId="0" fillId="0" borderId="0" xfId="0" applyBorder="1"/>
    <xf numFmtId="0" fontId="1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7" fillId="0" borderId="16" xfId="0" applyFont="1" applyBorder="1" applyAlignment="1">
      <alignment horizontal="center" wrapText="1"/>
    </xf>
    <xf numFmtId="0" fontId="6" fillId="0" borderId="0" xfId="0" applyFont="1" applyAlignment="1">
      <alignment horizontal="left"/>
    </xf>
    <xf numFmtId="0" fontId="5" fillId="0" borderId="0" xfId="0" applyFont="1" applyAlignment="1"/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5"/>
  <sheetViews>
    <sheetView tabSelected="1" workbookViewId="0">
      <selection activeCell="I8" sqref="I8"/>
    </sheetView>
  </sheetViews>
  <sheetFormatPr defaultRowHeight="15"/>
  <cols>
    <col min="1" max="1" width="9.28515625" bestFit="1" customWidth="1"/>
    <col min="2" max="2" width="33.7109375" customWidth="1"/>
    <col min="4" max="5" width="9.28515625" bestFit="1" customWidth="1"/>
    <col min="6" max="6" width="11.140625" customWidth="1"/>
    <col min="7" max="7" width="9.28515625" bestFit="1" customWidth="1"/>
    <col min="8" max="8" width="11.7109375" customWidth="1"/>
    <col min="9" max="9" width="15.42578125" customWidth="1"/>
    <col min="10" max="10" width="11.140625" customWidth="1"/>
    <col min="11" max="13" width="9.28515625" bestFit="1" customWidth="1"/>
    <col min="14" max="14" width="9.7109375" bestFit="1" customWidth="1"/>
    <col min="15" max="16" width="9.28515625" bestFit="1" customWidth="1"/>
    <col min="17" max="17" width="9.7109375" bestFit="1" customWidth="1"/>
  </cols>
  <sheetData>
    <row r="1" spans="1:17" ht="27" customHeight="1" thickBot="1"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</row>
    <row r="2" spans="1:17" ht="16.5" customHeight="1" thickBot="1">
      <c r="A2" s="29" t="s">
        <v>1</v>
      </c>
      <c r="B2" s="31" t="s">
        <v>2</v>
      </c>
      <c r="C2" s="33" t="s">
        <v>3</v>
      </c>
      <c r="D2" s="33" t="s">
        <v>4</v>
      </c>
      <c r="E2" s="35" t="s">
        <v>5</v>
      </c>
      <c r="F2" s="36"/>
      <c r="G2" s="35" t="s">
        <v>6</v>
      </c>
      <c r="H2" s="36"/>
      <c r="I2" s="35" t="s">
        <v>7</v>
      </c>
      <c r="J2" s="36"/>
      <c r="K2" s="1"/>
      <c r="L2" s="2"/>
      <c r="M2" s="2"/>
      <c r="N2" s="2"/>
      <c r="O2" s="37" t="s">
        <v>8</v>
      </c>
      <c r="P2" s="37"/>
      <c r="Q2" s="38"/>
    </row>
    <row r="3" spans="1:17" ht="68.25" customHeight="1" thickBot="1">
      <c r="A3" s="30"/>
      <c r="B3" s="32"/>
      <c r="C3" s="34"/>
      <c r="D3" s="34"/>
      <c r="E3" s="39" t="s">
        <v>23</v>
      </c>
      <c r="F3" s="40"/>
      <c r="G3" s="39" t="s">
        <v>24</v>
      </c>
      <c r="H3" s="40"/>
      <c r="I3" s="39" t="s">
        <v>25</v>
      </c>
      <c r="J3" s="40"/>
      <c r="K3" s="33" t="s">
        <v>9</v>
      </c>
      <c r="L3" s="33" t="s">
        <v>10</v>
      </c>
      <c r="M3" s="33" t="s">
        <v>11</v>
      </c>
      <c r="N3" s="33" t="s">
        <v>12</v>
      </c>
      <c r="O3" s="33" t="s">
        <v>13</v>
      </c>
      <c r="P3" s="41" t="s">
        <v>14</v>
      </c>
      <c r="Q3" s="45" t="s">
        <v>15</v>
      </c>
    </row>
    <row r="4" spans="1:17" ht="25.5" thickBot="1">
      <c r="A4" s="30"/>
      <c r="B4" s="32"/>
      <c r="C4" s="34"/>
      <c r="D4" s="34"/>
      <c r="E4" s="3" t="s">
        <v>16</v>
      </c>
      <c r="F4" s="3" t="s">
        <v>17</v>
      </c>
      <c r="G4" s="3" t="s">
        <v>16</v>
      </c>
      <c r="H4" s="3" t="s">
        <v>17</v>
      </c>
      <c r="I4" s="3" t="s">
        <v>16</v>
      </c>
      <c r="J4" s="3" t="s">
        <v>17</v>
      </c>
      <c r="K4" s="34"/>
      <c r="L4" s="34"/>
      <c r="M4" s="34"/>
      <c r="N4" s="34"/>
      <c r="O4" s="34"/>
      <c r="P4" s="42"/>
      <c r="Q4" s="46"/>
    </row>
    <row r="5" spans="1:17" s="13" customFormat="1" ht="16.5" thickBot="1">
      <c r="A5" s="4">
        <v>1</v>
      </c>
      <c r="B5" s="5" t="s">
        <v>26</v>
      </c>
      <c r="C5" s="6" t="s">
        <v>22</v>
      </c>
      <c r="D5" s="7">
        <v>2</v>
      </c>
      <c r="E5" s="8">
        <v>50000</v>
      </c>
      <c r="F5" s="9">
        <f>E5*D5</f>
        <v>100000</v>
      </c>
      <c r="G5" s="9">
        <v>54000</v>
      </c>
      <c r="H5" s="9">
        <f>G5*D5</f>
        <v>108000</v>
      </c>
      <c r="I5" s="9">
        <v>51790</v>
      </c>
      <c r="J5" s="10">
        <f>I5*D5</f>
        <v>103580</v>
      </c>
      <c r="K5" s="9">
        <f>ROUND((E5+G5+I5)/3,2)</f>
        <v>51930</v>
      </c>
      <c r="L5" s="11">
        <f>SQRT(((E5-K5)^2+(G5-K5)^2+(I5-K5)^2)/2)</f>
        <v>2003.6716297836829</v>
      </c>
      <c r="M5" s="12">
        <f>L5/K5</f>
        <v>3.8584086843514019E-2</v>
      </c>
      <c r="N5" s="9">
        <f>K5*D5</f>
        <v>103860</v>
      </c>
      <c r="O5" s="9">
        <f>N5/D5</f>
        <v>51930</v>
      </c>
      <c r="P5" s="9">
        <f>ROUND(O5,2)</f>
        <v>51930</v>
      </c>
      <c r="Q5" s="9">
        <f>P5*D5</f>
        <v>103860</v>
      </c>
    </row>
    <row r="6" spans="1:17" s="13" customFormat="1" ht="16.5" thickBot="1">
      <c r="A6" s="14"/>
      <c r="B6" s="15" t="s">
        <v>18</v>
      </c>
      <c r="C6" s="16"/>
      <c r="D6" s="17"/>
      <c r="E6" s="18"/>
      <c r="F6" s="19">
        <f>SUM(F5:F5)</f>
        <v>100000</v>
      </c>
      <c r="G6" s="20"/>
      <c r="H6" s="21">
        <f>SUM(H5:H5)</f>
        <v>108000</v>
      </c>
      <c r="I6" s="20"/>
      <c r="J6" s="22">
        <f t="shared" ref="J6:Q6" si="0">SUM(J5:J5)</f>
        <v>103580</v>
      </c>
      <c r="K6" s="21">
        <f t="shared" si="0"/>
        <v>51930</v>
      </c>
      <c r="L6" s="23">
        <f t="shared" si="0"/>
        <v>2003.6716297836829</v>
      </c>
      <c r="M6" s="24">
        <f t="shared" si="0"/>
        <v>3.8584086843514019E-2</v>
      </c>
      <c r="N6" s="21">
        <f t="shared" si="0"/>
        <v>103860</v>
      </c>
      <c r="O6" s="21">
        <f t="shared" si="0"/>
        <v>51930</v>
      </c>
      <c r="P6" s="21">
        <f t="shared" si="0"/>
        <v>51930</v>
      </c>
      <c r="Q6" s="21">
        <f t="shared" si="0"/>
        <v>103860</v>
      </c>
    </row>
    <row r="7" spans="1:17" s="13" customFormat="1" ht="64.5" customHeight="1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</row>
    <row r="8" spans="1:17" s="13" customFormat="1" ht="15.75">
      <c r="A8"/>
      <c r="B8"/>
      <c r="C8" s="25"/>
      <c r="D8" s="25"/>
      <c r="E8" s="25"/>
      <c r="F8" s="25"/>
      <c r="G8" s="25"/>
      <c r="Q8" s="25"/>
    </row>
    <row r="9" spans="1:17" s="13" customFormat="1" ht="15.75">
      <c r="A9"/>
      <c r="B9"/>
      <c r="C9" s="25"/>
      <c r="D9" s="25"/>
      <c r="E9" s="25"/>
      <c r="F9" s="25"/>
      <c r="G9" s="25"/>
      <c r="Q9" s="25"/>
    </row>
    <row r="10" spans="1:17" s="13" customFormat="1" ht="15.75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</row>
    <row r="11" spans="1:17" s="13" customFormat="1" ht="15.75">
      <c r="A11"/>
      <c r="B11"/>
      <c r="C11"/>
      <c r="D11"/>
      <c r="E11"/>
      <c r="F11"/>
      <c r="G11"/>
      <c r="H11" s="47" t="s">
        <v>19</v>
      </c>
      <c r="I11" s="47"/>
      <c r="J11" s="25"/>
      <c r="K11" s="25"/>
      <c r="L11" s="25"/>
      <c r="M11" s="25"/>
      <c r="N11" s="25"/>
      <c r="O11" s="25"/>
      <c r="P11" s="25"/>
      <c r="Q11"/>
    </row>
    <row r="12" spans="1:17" s="13" customFormat="1" ht="15.75">
      <c r="A12"/>
      <c r="B12"/>
      <c r="C12"/>
      <c r="D12"/>
      <c r="E12"/>
      <c r="F12"/>
      <c r="G12"/>
      <c r="H12" s="47" t="s">
        <v>20</v>
      </c>
      <c r="I12" s="47"/>
      <c r="J12" s="48"/>
      <c r="K12" s="25"/>
      <c r="L12" s="25"/>
      <c r="M12" s="25"/>
      <c r="N12" s="49" t="s">
        <v>21</v>
      </c>
      <c r="O12" s="49"/>
      <c r="P12" s="49"/>
      <c r="Q12"/>
    </row>
    <row r="13" spans="1:17" s="26" customFormat="1" ht="15.7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</row>
    <row r="14" spans="1:17">
      <c r="B14" s="43"/>
      <c r="C14" s="43"/>
    </row>
    <row r="32" spans="4:4">
      <c r="D32" s="27"/>
    </row>
    <row r="33" spans="4:4">
      <c r="D33" s="27"/>
    </row>
    <row r="34" spans="4:4">
      <c r="D34" s="27"/>
    </row>
    <row r="35" spans="4:4">
      <c r="D35" s="27"/>
    </row>
  </sheetData>
  <mergeCells count="24">
    <mergeCell ref="B14:C14"/>
    <mergeCell ref="A7:Q7"/>
    <mergeCell ref="Q3:Q4"/>
    <mergeCell ref="H11:I11"/>
    <mergeCell ref="H12:J12"/>
    <mergeCell ref="N12:P12"/>
    <mergeCell ref="O2:Q2"/>
    <mergeCell ref="E3:F3"/>
    <mergeCell ref="G3:H3"/>
    <mergeCell ref="I3:J3"/>
    <mergeCell ref="K3:K4"/>
    <mergeCell ref="L3:L4"/>
    <mergeCell ref="M3:M4"/>
    <mergeCell ref="N3:N4"/>
    <mergeCell ref="O3:O4"/>
    <mergeCell ref="P3:P4"/>
    <mergeCell ref="D1:M1"/>
    <mergeCell ref="A2:A4"/>
    <mergeCell ref="B2:B4"/>
    <mergeCell ref="C2:C4"/>
    <mergeCell ref="D2:D4"/>
    <mergeCell ref="E2:F2"/>
    <mergeCell ref="G2:H2"/>
    <mergeCell ref="I2:J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2026-10-13T08:32:43Z</cp:lastPrinted>
  <dcterms:created xsi:type="dcterms:W3CDTF">2006-09-28T05:33:49Z</dcterms:created>
  <dcterms:modified xsi:type="dcterms:W3CDTF">2026-10-13T10:51:39Z</dcterms:modified>
</cp:coreProperties>
</file>