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Алинина\Desktop\закупки 2026\ТИХОРЕЦК\Газонокосилки\доработка\еат\"/>
    </mc:Choice>
  </mc:AlternateContent>
  <xr:revisionPtr revIDLastSave="0" documentId="13_ncr:1_{8DABE991-B0EC-4147-B173-EEBA9FFFFF69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Расчет цены" sheetId="2" r:id="rId1"/>
  </sheets>
  <externalReferences>
    <externalReference r:id="rId2"/>
  </externalReferences>
  <calcPr calcId="191029" refMode="R1C1"/>
</workbook>
</file>

<file path=xl/calcChain.xml><?xml version="1.0" encoding="utf-8"?>
<calcChain xmlns="http://schemas.openxmlformats.org/spreadsheetml/2006/main">
  <c r="M1" i="2" l="1"/>
  <c r="L6" i="2" l="1"/>
  <c r="M6" i="2" s="1"/>
  <c r="I7" i="2" l="1"/>
  <c r="I6" i="2" l="1"/>
  <c r="J6" i="2" s="1"/>
  <c r="K6" i="2" s="1"/>
</calcChain>
</file>

<file path=xl/sharedStrings.xml><?xml version="1.0" encoding="utf-8"?>
<sst xmlns="http://schemas.openxmlformats.org/spreadsheetml/2006/main" count="25" uniqueCount="25">
  <si>
    <t>В результате проведенного расчета Н(М)ЦК контракта составила:</t>
  </si>
  <si>
    <t>№</t>
  </si>
  <si>
    <t>Ед. изм</t>
  </si>
  <si>
    <t>Кол-во</t>
  </si>
  <si>
    <t>Коммерческие предложения (руб./ед.изм.)</t>
  </si>
  <si>
    <t>Оценка однородности совокупности значений выявленных цен, используемых в расчете Н(М)ЦК, ЦКЕП</t>
  </si>
  <si>
    <t>ЦКЕП, определяемая методом сопоставимых рыночных цен (анализа рынка)*</t>
  </si>
  <si>
    <t>Среднее квадратичное отклонение</t>
  </si>
  <si>
    <t>рублей</t>
  </si>
  <si>
    <t>Минимальная цена за единицу изм. * (руб.)</t>
  </si>
  <si>
    <t>Предмет контракта</t>
  </si>
  <si>
    <t>Основные характеристики объекта закупки</t>
  </si>
  <si>
    <t xml:space="preserve">Средняя арифметическая цена за единицу  &lt;ц&gt; </t>
  </si>
  <si>
    <t>Расчет ЦКЕП по формуле 
v - количество 
(объем) закупаемого товара 
(работы, услуги);
     ц - мин. цена за единицу    
ЦКЕП = v*ц</t>
  </si>
  <si>
    <t xml:space="preserve">Обоснование и расчет цены контракта, Н(М)ЦК 
</t>
  </si>
  <si>
    <t xml:space="preserve">"* При определении Н(М)ЦК контракта Заказчиком производится расчет на основании минимальной из предложенных цен в соответствии со Статьей 34. БК РФ Принцип эффективности использования бюджетных средств "Принцип эффективности использования бюджетных средств означает, что при составлении и исполнении бюджетов участники бюджетного процесса в рамках установленных им бюджетных полномочий должны исходить из необходимости достижения заданных результатов с использованием наименьшего объема средств (экономности) и (или) достижения наилучшего результата с использованием определенного бюджетом объема средств (результативности)".
</t>
  </si>
  <si>
    <r>
      <t xml:space="preserve">Коэффициент вариации цен 
V (%) 
</t>
    </r>
    <r>
      <rPr>
        <i/>
        <sz val="14"/>
        <color indexed="8"/>
        <rFont val="XO Thames"/>
        <family val="1"/>
        <charset val="204"/>
      </rPr>
      <t>(не должен превышать 33%)</t>
    </r>
  </si>
  <si>
    <t>шт.</t>
  </si>
  <si>
    <t>Поставщик № 1
вх. № 220 от 18.09.2026 г.</t>
  </si>
  <si>
    <t>Поставщик № 2
вх. № 215 от 18.09.2026 г.</t>
  </si>
  <si>
    <t>Поставщик № 3
вх. № 221 от 21.09.2026 г.</t>
  </si>
  <si>
    <t>Д.В. Яковлева</t>
  </si>
  <si>
    <t>Поставка газонокосилок для нужд Тихорецкого филиала ФКУ ДПО МУЦС ГУФСИН России по Краснодарскому краю</t>
  </si>
  <si>
    <t xml:space="preserve">Тип газонокосилки - триммер
Тип двигателя - электрический
Источник питания - сеть
Мощность электродвигателя -  2
Режущий элемент – Леска; Нож.
Запасной нож в комплекте - Да
Ширина скашивания травы -≥ 40  и  ≤ 60  см.
Материал режущего элемента-металл
Дополнительно*
Напряжение - 220
Приводной вал - жесткий
Защита от перегрева - Да
Ремень в комплекте - Плечевой
Расположение двигателя – Верхнее
</t>
  </si>
  <si>
    <t>Заместитель начальника ОТО Тихорецкого филиала                                                                                      ФКУ ДПО МУЦС ГУФСИН России                                                                                                                                                                         по Краснодарскому краю                                                                                                                                                                                              капитан внутренней службы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</si>
</sst>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р_."/>
  </numFmts>
  <fonts count="13" x14ac:knownFonts="1"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8"/>
      <name val="Calibri"/>
      <family val="2"/>
      <charset val="204"/>
    </font>
    <font>
      <sz val="8"/>
      <color indexed="8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sz val="12"/>
      <color indexed="8"/>
      <name val="XO Thames"/>
      <family val="1"/>
      <charset val="204"/>
    </font>
    <font>
      <sz val="14"/>
      <color indexed="8"/>
      <name val="XO Thames"/>
      <family val="1"/>
      <charset val="204"/>
    </font>
    <font>
      <sz val="14"/>
      <color indexed="8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name val="XO Thames"/>
      <family val="1"/>
      <charset val="204"/>
    </font>
    <font>
      <i/>
      <sz val="14"/>
      <color indexed="8"/>
      <name val="XO Thames"/>
      <family val="1"/>
      <charset val="204"/>
    </font>
    <font>
      <sz val="14"/>
      <color theme="1"/>
      <name val="XO Thames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2" fillId="0" borderId="0" xfId="0" applyFont="1"/>
    <xf numFmtId="0" fontId="1" fillId="0" borderId="0" xfId="0" applyFont="1" applyFill="1" applyAlignment="1" applyProtection="1">
      <alignment vertical="center"/>
      <protection locked="0"/>
    </xf>
    <xf numFmtId="0" fontId="1" fillId="0" borderId="0" xfId="0" applyFont="1" applyFill="1" applyBorder="1" applyAlignment="1" applyProtection="1">
      <alignment vertical="center"/>
      <protection locked="0"/>
    </xf>
    <xf numFmtId="0" fontId="2" fillId="0" borderId="0" xfId="0" applyFont="1" applyBorder="1"/>
    <xf numFmtId="0" fontId="2" fillId="0" borderId="0" xfId="0" applyFont="1" applyAlignment="1">
      <alignment horizontal="left" vertical="top" wrapText="1"/>
    </xf>
    <xf numFmtId="0" fontId="4" fillId="0" borderId="0" xfId="0" applyFont="1"/>
    <xf numFmtId="0" fontId="4" fillId="0" borderId="0" xfId="0" applyFont="1" applyAlignment="1" applyProtection="1">
      <alignment wrapText="1"/>
      <protection locked="0"/>
    </xf>
    <xf numFmtId="0" fontId="4" fillId="0" borderId="0" xfId="0" applyFont="1" applyFill="1" applyAlignment="1" applyProtection="1">
      <alignment vertical="center"/>
      <protection locked="0"/>
    </xf>
    <xf numFmtId="0" fontId="2" fillId="0" borderId="0" xfId="0" applyFont="1" applyBorder="1" applyAlignment="1">
      <alignment horizontal="left" vertical="top" wrapText="1"/>
    </xf>
    <xf numFmtId="164" fontId="2" fillId="0" borderId="0" xfId="0" applyNumberFormat="1" applyFont="1" applyBorder="1"/>
    <xf numFmtId="0" fontId="2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top"/>
    </xf>
    <xf numFmtId="164" fontId="4" fillId="0" borderId="0" xfId="0" applyNumberFormat="1" applyFont="1" applyBorder="1" applyAlignment="1">
      <alignment horizontal="center" vertical="center" wrapText="1"/>
    </xf>
    <xf numFmtId="164" fontId="5" fillId="0" borderId="0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top" wrapText="1"/>
    </xf>
    <xf numFmtId="0" fontId="4" fillId="0" borderId="0" xfId="0" applyFont="1" applyBorder="1"/>
    <xf numFmtId="0" fontId="4" fillId="0" borderId="0" xfId="0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wrapText="1"/>
    </xf>
    <xf numFmtId="0" fontId="4" fillId="0" borderId="0" xfId="0" applyFont="1" applyBorder="1" applyAlignment="1" applyProtection="1">
      <alignment horizontal="left" wrapText="1"/>
      <protection locked="0"/>
    </xf>
    <xf numFmtId="0" fontId="6" fillId="0" borderId="0" xfId="0" applyFont="1" applyFill="1" applyAlignment="1" applyProtection="1">
      <alignment vertical="center"/>
      <protection locked="0"/>
    </xf>
    <xf numFmtId="0" fontId="8" fillId="0" borderId="0" xfId="0" applyFont="1"/>
    <xf numFmtId="0" fontId="8" fillId="0" borderId="0" xfId="0" applyFont="1" applyAlignment="1">
      <alignment horizontal="left" vertical="top" wrapText="1"/>
    </xf>
    <xf numFmtId="0" fontId="8" fillId="0" borderId="0" xfId="0" applyFont="1" applyAlignment="1">
      <alignment horizontal="right" wrapText="1"/>
    </xf>
    <xf numFmtId="0" fontId="9" fillId="0" borderId="0" xfId="0" applyFont="1" applyAlignment="1">
      <alignment horizontal="right"/>
    </xf>
    <xf numFmtId="0" fontId="7" fillId="0" borderId="0" xfId="0" applyFont="1"/>
    <xf numFmtId="0" fontId="7" fillId="0" borderId="0" xfId="0" applyFont="1" applyAlignment="1">
      <alignment horizontal="left" vertical="top" wrapText="1"/>
    </xf>
    <xf numFmtId="0" fontId="10" fillId="0" borderId="1" xfId="0" applyFont="1" applyFill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0" fontId="7" fillId="0" borderId="1" xfId="0" applyFont="1" applyFill="1" applyBorder="1" applyAlignment="1">
      <alignment horizontal="center" vertical="top" wrapText="1"/>
    </xf>
    <xf numFmtId="0" fontId="7" fillId="0" borderId="1" xfId="0" applyFont="1" applyFill="1" applyBorder="1" applyAlignment="1">
      <alignment horizontal="center" vertical="center" wrapText="1"/>
    </xf>
    <xf numFmtId="0" fontId="12" fillId="0" borderId="1" xfId="0" applyNumberFormat="1" applyFont="1" applyBorder="1" applyAlignment="1">
      <alignment horizontal="center" vertical="center" wrapText="1"/>
    </xf>
    <xf numFmtId="2" fontId="10" fillId="0" borderId="1" xfId="0" applyNumberFormat="1" applyFont="1" applyBorder="1" applyAlignment="1">
      <alignment horizontal="center" vertical="center" wrapText="1"/>
    </xf>
    <xf numFmtId="4" fontId="10" fillId="0" borderId="1" xfId="0" applyNumberFormat="1" applyFont="1" applyBorder="1" applyAlignment="1">
      <alignment horizontal="center" vertical="center" wrapText="1"/>
    </xf>
    <xf numFmtId="164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4" fontId="7" fillId="0" borderId="0" xfId="0" applyNumberFormat="1" applyFont="1" applyAlignment="1">
      <alignment vertical="center" wrapText="1"/>
    </xf>
    <xf numFmtId="0" fontId="7" fillId="0" borderId="0" xfId="0" applyFont="1" applyBorder="1" applyAlignment="1">
      <alignment vertical="center"/>
    </xf>
    <xf numFmtId="2" fontId="7" fillId="0" borderId="0" xfId="0" applyNumberFormat="1" applyFont="1" applyAlignment="1">
      <alignment vertical="center"/>
    </xf>
    <xf numFmtId="0" fontId="7" fillId="0" borderId="0" xfId="0" applyFont="1" applyFill="1" applyAlignment="1" applyProtection="1">
      <alignment vertical="center"/>
      <protection locked="0"/>
    </xf>
    <xf numFmtId="0" fontId="12" fillId="0" borderId="1" xfId="0" applyFont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vertical="top" wrapText="1"/>
    </xf>
    <xf numFmtId="0" fontId="7" fillId="0" borderId="0" xfId="0" applyFont="1" applyAlignment="1">
      <alignment horizontal="right" vertical="center" wrapText="1"/>
    </xf>
    <xf numFmtId="0" fontId="7" fillId="0" borderId="0" xfId="0" applyNumberFormat="1" applyFont="1" applyAlignment="1">
      <alignment horizontal="center" vertical="top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top" wrapText="1"/>
    </xf>
    <xf numFmtId="2" fontId="7" fillId="0" borderId="1" xfId="0" applyNumberFormat="1" applyFont="1" applyFill="1" applyBorder="1" applyAlignment="1">
      <alignment horizontal="center" vertical="top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right" vertical="center"/>
    </xf>
    <xf numFmtId="0" fontId="7" fillId="0" borderId="0" xfId="0" applyFont="1" applyBorder="1" applyAlignment="1" applyProtection="1">
      <alignment horizontal="left" vertical="top" wrapText="1"/>
    </xf>
    <xf numFmtId="0" fontId="6" fillId="0" borderId="0" xfId="0" applyFont="1" applyFill="1" applyAlignment="1" applyProtection="1">
      <alignment horizontal="left" vertical="center"/>
      <protection locked="0"/>
    </xf>
    <xf numFmtId="0" fontId="6" fillId="0" borderId="0" xfId="0" applyFont="1" applyFill="1" applyAlignment="1" applyProtection="1">
      <alignment horizontal="center" vertical="center"/>
      <protection locked="0"/>
    </xf>
    <xf numFmtId="0" fontId="7" fillId="0" borderId="0" xfId="0" applyFont="1" applyBorder="1" applyAlignment="1" applyProtection="1">
      <alignment horizontal="center" wrapText="1"/>
      <protection locked="0"/>
    </xf>
    <xf numFmtId="0" fontId="5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133350</xdr:colOff>
      <xdr:row>4</xdr:row>
      <xdr:rowOff>1123950</xdr:rowOff>
    </xdr:from>
    <xdr:to>
      <xdr:col>10</xdr:col>
      <xdr:colOff>1066800</xdr:colOff>
      <xdr:row>4</xdr:row>
      <xdr:rowOff>1657350</xdr:rowOff>
    </xdr:to>
    <xdr:pic>
      <xdr:nvPicPr>
        <xdr:cNvPr id="1091" name="Picture 1">
          <a:extLst>
            <a:ext uri="{FF2B5EF4-FFF2-40B4-BE49-F238E27FC236}">
              <a16:creationId xmlns:a16="http://schemas.microsoft.com/office/drawing/2014/main" id="{00000000-0008-0000-0100-00004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68075" y="3314700"/>
          <a:ext cx="93345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0</xdr:colOff>
      <xdr:row>4</xdr:row>
      <xdr:rowOff>1057275</xdr:rowOff>
    </xdr:from>
    <xdr:to>
      <xdr:col>10</xdr:col>
      <xdr:colOff>9525</xdr:colOff>
      <xdr:row>4</xdr:row>
      <xdr:rowOff>1590675</xdr:rowOff>
    </xdr:to>
    <xdr:pic>
      <xdr:nvPicPr>
        <xdr:cNvPr id="1092" name="Picture 2">
          <a:extLst>
            <a:ext uri="{FF2B5EF4-FFF2-40B4-BE49-F238E27FC236}">
              <a16:creationId xmlns:a16="http://schemas.microsoft.com/office/drawing/2014/main" id="{00000000-0008-0000-0100-00004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963150" y="3248025"/>
          <a:ext cx="11811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YFSIN/Desktop/&#1047;&#1072;&#1082;&#1091;&#1087;&#1082;&#1072;%202026/&#1050;&#1086;&#1085;&#1092;&#1086;&#1088;&#1082;&#1080;/&#1044;&#1047;/&#1055;&#1088;&#1080;&#1083;&#1078;&#1077;&#1085;&#1080;&#1077;%202%20&#1053;&#1052;&#1062;&#105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ет"/>
      <sheetName val="Расчет цены"/>
    </sheetNames>
    <sheetDataSet>
      <sheetData sheetId="0"/>
      <sheetData sheetId="1">
        <row r="1">
          <cell r="M1" t="str">
            <v>Приложение № 2 к Докладной записке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18"/>
  <sheetViews>
    <sheetView tabSelected="1" zoomScale="80" zoomScaleNormal="80" workbookViewId="0">
      <selection activeCell="I6" sqref="I6"/>
    </sheetView>
  </sheetViews>
  <sheetFormatPr defaultColWidth="9.140625" defaultRowHeight="12.75" x14ac:dyDescent="0.2"/>
  <cols>
    <col min="1" max="1" width="5.85546875" style="1" customWidth="1"/>
    <col min="2" max="2" width="38.5703125" style="1" customWidth="1"/>
    <col min="3" max="3" width="57.5703125" style="5" customWidth="1"/>
    <col min="4" max="4" width="12.7109375" style="1" customWidth="1"/>
    <col min="5" max="5" width="12.140625" style="1" customWidth="1"/>
    <col min="6" max="6" width="19.42578125" style="1" customWidth="1"/>
    <col min="7" max="7" width="19.85546875" style="1" customWidth="1"/>
    <col min="8" max="8" width="19.5703125" style="1" customWidth="1"/>
    <col min="9" max="9" width="18.28515625" style="1" customWidth="1"/>
    <col min="10" max="10" width="17.5703125" style="1" customWidth="1"/>
    <col min="11" max="11" width="18.42578125" style="1" customWidth="1"/>
    <col min="12" max="12" width="17.140625" style="1" customWidth="1"/>
    <col min="13" max="13" width="23.5703125" style="1" customWidth="1"/>
    <col min="14" max="16384" width="9.140625" style="1"/>
  </cols>
  <sheetData>
    <row r="1" spans="1:14" ht="18.75" x14ac:dyDescent="0.3">
      <c r="A1" s="23"/>
      <c r="B1" s="23"/>
      <c r="C1" s="24"/>
      <c r="D1" s="23"/>
      <c r="E1" s="23"/>
      <c r="F1" s="25"/>
      <c r="G1" s="26"/>
      <c r="H1" s="26"/>
      <c r="I1" s="26"/>
      <c r="J1" s="26"/>
      <c r="K1" s="26"/>
      <c r="L1" s="26"/>
      <c r="M1" s="26" t="str">
        <f>'[1]Расчет цены'!$M$1</f>
        <v>Приложение № 2 к Докладной записке</v>
      </c>
    </row>
    <row r="2" spans="1:14" ht="18" x14ac:dyDescent="0.25">
      <c r="A2" s="27"/>
      <c r="B2" s="27"/>
      <c r="C2" s="28"/>
      <c r="D2" s="27"/>
      <c r="E2" s="27"/>
      <c r="F2" s="45"/>
      <c r="G2" s="45"/>
      <c r="H2" s="45"/>
      <c r="I2" s="45"/>
      <c r="J2" s="45"/>
      <c r="K2" s="45"/>
      <c r="L2" s="45"/>
      <c r="M2" s="45"/>
    </row>
    <row r="3" spans="1:14" ht="51.6" customHeight="1" x14ac:dyDescent="0.2">
      <c r="A3" s="47" t="s">
        <v>14</v>
      </c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</row>
    <row r="4" spans="1:14" ht="62.25" customHeight="1" x14ac:dyDescent="0.2">
      <c r="A4" s="50" t="s">
        <v>1</v>
      </c>
      <c r="B4" s="50" t="s">
        <v>10</v>
      </c>
      <c r="C4" s="50" t="s">
        <v>11</v>
      </c>
      <c r="D4" s="50" t="s">
        <v>2</v>
      </c>
      <c r="E4" s="50" t="s">
        <v>3</v>
      </c>
      <c r="F4" s="52" t="s">
        <v>4</v>
      </c>
      <c r="G4" s="52"/>
      <c r="H4" s="52"/>
      <c r="I4" s="49" t="s">
        <v>5</v>
      </c>
      <c r="J4" s="49"/>
      <c r="K4" s="49"/>
      <c r="L4" s="48" t="s">
        <v>6</v>
      </c>
      <c r="M4" s="48"/>
    </row>
    <row r="5" spans="1:14" ht="187.5" customHeight="1" x14ac:dyDescent="0.2">
      <c r="A5" s="50"/>
      <c r="B5" s="50"/>
      <c r="C5" s="51"/>
      <c r="D5" s="50"/>
      <c r="E5" s="51"/>
      <c r="F5" s="29" t="s">
        <v>18</v>
      </c>
      <c r="G5" s="29" t="s">
        <v>19</v>
      </c>
      <c r="H5" s="29" t="s">
        <v>20</v>
      </c>
      <c r="I5" s="30" t="s">
        <v>12</v>
      </c>
      <c r="J5" s="30" t="s">
        <v>7</v>
      </c>
      <c r="K5" s="31" t="s">
        <v>16</v>
      </c>
      <c r="L5" s="30" t="s">
        <v>9</v>
      </c>
      <c r="M5" s="30" t="s">
        <v>13</v>
      </c>
    </row>
    <row r="6" spans="1:14" ht="238.5" customHeight="1" x14ac:dyDescent="0.2">
      <c r="A6" s="32">
        <v>1</v>
      </c>
      <c r="B6" s="42" t="s">
        <v>22</v>
      </c>
      <c r="C6" s="43" t="s">
        <v>23</v>
      </c>
      <c r="D6" s="32" t="s">
        <v>17</v>
      </c>
      <c r="E6" s="33">
        <v>12</v>
      </c>
      <c r="F6" s="34">
        <v>14790</v>
      </c>
      <c r="G6" s="35">
        <v>15600</v>
      </c>
      <c r="H6" s="34">
        <v>15450</v>
      </c>
      <c r="I6" s="36">
        <f>AVERAGE(F6:H6)</f>
        <v>15280</v>
      </c>
      <c r="J6" s="37">
        <f>SQRT(((SUM((POWER(H6-I6,2)),(POWER(G6-I6,2)),(POWER(F6-I6,2))))/(COLUMNS(F6:H6)-1)))</f>
        <v>430.92922852830486</v>
      </c>
      <c r="K6" s="32">
        <f>J6/I6*100</f>
        <v>2.8202174641904767</v>
      </c>
      <c r="L6" s="36">
        <f>MIN(F6:H6)</f>
        <v>14790</v>
      </c>
      <c r="M6" s="36">
        <f>E6*L6</f>
        <v>177480</v>
      </c>
    </row>
    <row r="7" spans="1:14" ht="39" customHeight="1" x14ac:dyDescent="0.2">
      <c r="A7" s="53" t="s">
        <v>0</v>
      </c>
      <c r="B7" s="53"/>
      <c r="C7" s="53"/>
      <c r="D7" s="53"/>
      <c r="E7" s="53"/>
      <c r="F7" s="53"/>
      <c r="G7" s="53"/>
      <c r="H7" s="53"/>
      <c r="I7" s="38">
        <f>SUM(M6:M6)</f>
        <v>177480</v>
      </c>
      <c r="J7" s="39" t="s">
        <v>8</v>
      </c>
      <c r="K7" s="39"/>
      <c r="L7" s="39"/>
      <c r="M7" s="40"/>
      <c r="N7" s="4"/>
    </row>
    <row r="8" spans="1:14" ht="52.5" customHeight="1" x14ac:dyDescent="0.2">
      <c r="A8" s="46" t="s">
        <v>15</v>
      </c>
      <c r="B8" s="46"/>
      <c r="C8" s="46"/>
      <c r="D8" s="46"/>
      <c r="E8" s="46"/>
      <c r="F8" s="46"/>
      <c r="G8" s="46"/>
      <c r="H8" s="46"/>
      <c r="I8" s="46"/>
      <c r="J8" s="46"/>
      <c r="K8" s="46"/>
      <c r="L8" s="46"/>
      <c r="M8" s="46"/>
      <c r="N8" s="4"/>
    </row>
    <row r="9" spans="1:14" s="2" customFormat="1" ht="26.25" customHeight="1" x14ac:dyDescent="0.25">
      <c r="A9" s="41"/>
      <c r="B9" s="41"/>
      <c r="C9" s="41"/>
      <c r="D9" s="41"/>
      <c r="E9" s="41"/>
      <c r="F9" s="41"/>
      <c r="G9" s="41"/>
      <c r="H9" s="41"/>
      <c r="I9" s="41"/>
      <c r="J9" s="41"/>
      <c r="K9" s="41"/>
      <c r="L9" s="41"/>
      <c r="M9" s="41"/>
      <c r="N9" s="3"/>
    </row>
    <row r="10" spans="1:14" s="2" customFormat="1" ht="87" customHeight="1" x14ac:dyDescent="0.25">
      <c r="A10" s="54" t="s">
        <v>24</v>
      </c>
      <c r="B10" s="54"/>
      <c r="C10" s="54"/>
      <c r="D10" s="57" t="s">
        <v>21</v>
      </c>
      <c r="E10" s="57"/>
      <c r="F10" s="57"/>
      <c r="G10" s="57"/>
      <c r="H10" s="41"/>
      <c r="I10" s="41"/>
      <c r="J10" s="41"/>
      <c r="K10" s="41"/>
      <c r="L10" s="41"/>
      <c r="M10" s="41"/>
      <c r="N10" s="3"/>
    </row>
    <row r="11" spans="1:14" s="2" customFormat="1" ht="19.149999999999999" customHeight="1" x14ac:dyDescent="0.25">
      <c r="A11" s="55"/>
      <c r="B11" s="55"/>
      <c r="C11" s="55"/>
      <c r="D11" s="56"/>
      <c r="E11" s="56"/>
      <c r="F11" s="56"/>
      <c r="G11" s="22"/>
      <c r="H11" s="22"/>
      <c r="I11" s="22"/>
      <c r="J11" s="22"/>
      <c r="K11" s="22"/>
      <c r="L11" s="22"/>
      <c r="M11" s="22"/>
    </row>
    <row r="12" spans="1:14" ht="59.25" customHeight="1" x14ac:dyDescent="0.2">
      <c r="D12" s="6"/>
      <c r="E12" s="6"/>
      <c r="F12" s="6"/>
      <c r="G12" s="58"/>
      <c r="H12" s="58"/>
      <c r="I12" s="58"/>
      <c r="J12" s="6"/>
      <c r="K12" s="6"/>
      <c r="L12" s="6"/>
      <c r="M12" s="6"/>
    </row>
    <row r="13" spans="1:14" s="2" customFormat="1" ht="23.25" customHeight="1" x14ac:dyDescent="0.2">
      <c r="D13" s="21"/>
      <c r="E13" s="6"/>
      <c r="F13" s="7"/>
      <c r="G13" s="8"/>
      <c r="H13" s="8"/>
      <c r="I13" s="8"/>
      <c r="J13" s="8"/>
      <c r="K13" s="8"/>
      <c r="L13" s="8"/>
      <c r="M13" s="8"/>
    </row>
    <row r="14" spans="1:14" ht="16.5" customHeight="1" x14ac:dyDescent="0.2">
      <c r="A14" s="11"/>
      <c r="C14" s="44"/>
    </row>
    <row r="15" spans="1:14" ht="27" customHeight="1" x14ac:dyDescent="0.2">
      <c r="A15" s="11"/>
      <c r="B15" s="19"/>
      <c r="C15" s="17"/>
      <c r="D15" s="13"/>
      <c r="E15" s="14"/>
      <c r="F15" s="18"/>
      <c r="G15" s="18"/>
      <c r="H15" s="18"/>
      <c r="I15" s="15"/>
      <c r="J15" s="12"/>
      <c r="K15" s="13"/>
      <c r="L15" s="16"/>
      <c r="M15" s="15"/>
      <c r="N15" s="4"/>
    </row>
    <row r="16" spans="1:14" x14ac:dyDescent="0.2">
      <c r="A16" s="11"/>
      <c r="B16" s="20"/>
      <c r="C16" s="17"/>
      <c r="D16" s="13"/>
      <c r="E16" s="14"/>
      <c r="F16" s="18"/>
      <c r="G16" s="18"/>
      <c r="H16" s="18"/>
      <c r="I16" s="15"/>
      <c r="J16" s="12"/>
      <c r="K16" s="13"/>
      <c r="L16" s="16"/>
      <c r="M16" s="15"/>
      <c r="N16" s="4"/>
    </row>
    <row r="17" spans="1:13" x14ac:dyDescent="0.2">
      <c r="A17" s="4"/>
      <c r="B17" s="4"/>
      <c r="C17" s="9"/>
      <c r="D17" s="4"/>
      <c r="E17" s="4"/>
      <c r="F17" s="4"/>
      <c r="G17" s="4"/>
      <c r="H17" s="4"/>
      <c r="I17" s="4"/>
      <c r="J17" s="4"/>
      <c r="K17" s="4"/>
      <c r="L17" s="4"/>
      <c r="M17" s="4"/>
    </row>
    <row r="18" spans="1:13" x14ac:dyDescent="0.2">
      <c r="A18" s="4"/>
      <c r="B18" s="4"/>
      <c r="C18" s="9"/>
      <c r="D18" s="4"/>
      <c r="E18" s="4"/>
      <c r="F18" s="4"/>
      <c r="G18" s="4"/>
      <c r="H18" s="4"/>
      <c r="I18" s="4"/>
      <c r="J18" s="4"/>
      <c r="K18" s="4"/>
      <c r="L18" s="4"/>
      <c r="M18" s="10"/>
    </row>
  </sheetData>
  <mergeCells count="17">
    <mergeCell ref="A10:C10"/>
    <mergeCell ref="A11:C11"/>
    <mergeCell ref="D11:F11"/>
    <mergeCell ref="D10:G10"/>
    <mergeCell ref="G12:I12"/>
    <mergeCell ref="F2:M2"/>
    <mergeCell ref="A8:M8"/>
    <mergeCell ref="A3:M3"/>
    <mergeCell ref="L4:M4"/>
    <mergeCell ref="I4:K4"/>
    <mergeCell ref="A4:A5"/>
    <mergeCell ref="B4:B5"/>
    <mergeCell ref="C4:C5"/>
    <mergeCell ref="D4:D5"/>
    <mergeCell ref="E4:E5"/>
    <mergeCell ref="F4:H4"/>
    <mergeCell ref="A7:H7"/>
  </mergeCells>
  <phoneticPr fontId="3" type="noConversion"/>
  <pageMargins left="0.70866141732283472" right="0.31496062992125984" top="0.15748031496062992" bottom="0.15748031496062992" header="0.31496062992125984" footer="0.31496062992125984"/>
  <pageSetup paperSize="9" scale="4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Расчет цены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</dc:creator>
  <cp:lastModifiedBy>Алинина</cp:lastModifiedBy>
  <cp:lastPrinted>2026-10-05T10:26:22Z</cp:lastPrinted>
  <dcterms:created xsi:type="dcterms:W3CDTF">2014-01-15T18:15:09Z</dcterms:created>
  <dcterms:modified xsi:type="dcterms:W3CDTF">2026-10-15T10:24:11Z</dcterms:modified>
</cp:coreProperties>
</file>