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</sheets>
  <definedNames>
    <definedName name="focus" localSheetId="0">Лист1!#REF!</definedName>
  </definedNames>
  <calcPr calcId="162913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8" i="1"/>
  <c r="N13" i="1"/>
  <c r="J13" i="1"/>
  <c r="K13" i="1" s="1"/>
  <c r="L13" i="1" s="1"/>
  <c r="N10" i="1"/>
  <c r="J10" i="1"/>
  <c r="K10" i="1" s="1"/>
  <c r="L10" i="1" s="1"/>
  <c r="N11" i="1"/>
  <c r="J11" i="1"/>
  <c r="K11" i="1" s="1"/>
  <c r="L11" i="1" s="1"/>
  <c r="N12" i="1"/>
  <c r="J12" i="1"/>
  <c r="K12" i="1" s="1"/>
  <c r="L12" i="1" s="1"/>
  <c r="N14" i="1" l="1"/>
  <c r="J14" i="1"/>
  <c r="K14" i="1" s="1"/>
  <c r="L14" i="1" s="1"/>
  <c r="N8" i="1" l="1"/>
  <c r="J8" i="1"/>
  <c r="K8" i="1" s="1"/>
  <c r="L8" i="1" s="1"/>
  <c r="M15" i="1" l="1"/>
</calcChain>
</file>

<file path=xl/sharedStrings.xml><?xml version="1.0" encoding="utf-8"?>
<sst xmlns="http://schemas.openxmlformats.org/spreadsheetml/2006/main" count="38" uniqueCount="33">
  <si>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</si>
  <si>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</si>
  <si>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</si>
  <si>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</si>
  <si>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</si>
  <si>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</si>
  <si>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</si>
  <si>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</si>
  <si>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</si>
  <si>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</si>
  <si>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</si>
  <si>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</si>
  <si>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</si>
  <si>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</si>
  <si>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</si>
  <si>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</si>
  <si>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</si>
  <si>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</si>
  <si>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Минимальная цена за единицу изм. (руб.), том числе НДС/ без НДС.</t>
  </si>
  <si>
    <t>Наименование товара</t>
  </si>
  <si>
    <t>Обоснование начальной (максимальной) цены договора на поставку запасных частей и расходных материалов для автомобилей</t>
  </si>
  <si>
    <t>Лампа стоп-сигналов и габаритов для автомобиля TOYOTA Land Cruiser</t>
  </si>
  <si>
    <t>Щётка стеклоочистителя лобового стекла для автомобиля TOYOTA Land Cruiser</t>
  </si>
  <si>
    <t>Размораживатель замков Runway или эквивалент</t>
  </si>
  <si>
    <t>Средство для удаления пятен со светлого пластика 16 Plast Magic или эквивалент</t>
  </si>
  <si>
    <t>Вентиль с датчиком давления колес</t>
  </si>
  <si>
    <t>Карта памяти для регистратора</t>
  </si>
  <si>
    <t>Смазка жидкий ключ ВМПАВТО или эквивалент</t>
  </si>
  <si>
    <t>шт.</t>
  </si>
  <si>
    <t>Компл.</t>
  </si>
  <si>
    <t xml:space="preserve">Ценовое предложение 1 вх №853-з от12.10.2026 г.
</t>
  </si>
  <si>
    <t xml:space="preserve">Ценовое предложение 2 вх №854-з от12.10.2026 г.
</t>
  </si>
  <si>
    <t xml:space="preserve">Ценовое предложение 3 вх №855-з от12.10.2026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</si>
</sst>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р_."/>
    <numFmt numFmtId="165" formatCode="#,##0.00#########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0" fillId="0" borderId="0" xfId="0" applyBorder="1"/>
    <xf numFmtId="2" fontId="0" fillId="0" borderId="0" xfId="0" applyNumberFormat="1" applyBorder="1"/>
    <xf numFmtId="0" fontId="5" fillId="3" borderId="0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"/>
  <sheetViews>
    <sheetView tabSelected="1" topLeftCell="A7" workbookViewId="0">
      <selection activeCell="E13" sqref="E13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18.28515625" style="2" customWidth="1"/>
    <col min="4" max="4" width="22.28515625" style="1" customWidth="1"/>
    <col min="5" max="5" width="21" style="4" customWidth="1"/>
    <col min="6" max="6" width="24.85546875" style="4" customWidth="1"/>
    <col min="7" max="7" width="21.5703125" style="4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7.140625" style="1" customWidth="1"/>
    <col min="14" max="14" width="20.28515625" style="1" customWidth="1"/>
    <col min="24" max="24" width="10.5703125" bestFit="1" customWidth="1"/>
  </cols>
  <sheetData>
    <row r="1" spans="1:24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24" x14ac:dyDescent="0.25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24" ht="14.45" customHeight="1" x14ac:dyDescent="0.25">
      <c r="A3" s="30" t="s">
        <v>16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4" ht="72.75" customHeight="1" x14ac:dyDescent="0.25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5" t="s">
        <v>17</v>
      </c>
      <c r="L4" s="25"/>
      <c r="M4" s="25"/>
      <c r="N4" s="25"/>
    </row>
    <row r="5" spans="1:24" ht="15.6" customHeight="1" x14ac:dyDescent="0.25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24" ht="62.45" customHeight="1" x14ac:dyDescent="0.25">
      <c r="A6" s="24" t="s">
        <v>3</v>
      </c>
      <c r="B6" s="24" t="s">
        <v>19</v>
      </c>
      <c r="C6" s="24" t="s">
        <v>4</v>
      </c>
      <c r="D6" s="24" t="s">
        <v>5</v>
      </c>
      <c r="E6" s="25" t="s">
        <v>6</v>
      </c>
      <c r="F6" s="25"/>
      <c r="G6" s="25"/>
      <c r="H6" s="25"/>
      <c r="I6" s="25"/>
      <c r="J6" s="26" t="s">
        <v>7</v>
      </c>
      <c r="K6" s="26"/>
      <c r="L6" s="26"/>
      <c r="M6" s="25" t="s">
        <v>8</v>
      </c>
      <c r="N6" s="25"/>
    </row>
    <row r="7" spans="1:24" ht="186.75" customHeight="1" x14ac:dyDescent="0.25">
      <c r="A7" s="24"/>
      <c r="B7" s="24"/>
      <c r="C7" s="24"/>
      <c r="D7" s="24"/>
      <c r="E7" s="3" t="s">
        <v>30</v>
      </c>
      <c r="F7" s="3" t="s">
        <v>31</v>
      </c>
      <c r="G7" s="3" t="s">
        <v>32</v>
      </c>
      <c r="H7" s="13" t="s">
        <v>9</v>
      </c>
      <c r="I7" s="13" t="s">
        <v>10</v>
      </c>
      <c r="J7" s="14" t="s">
        <v>11</v>
      </c>
      <c r="K7" s="13" t="s">
        <v>12</v>
      </c>
      <c r="L7" s="13" t="s">
        <v>13</v>
      </c>
      <c r="M7" s="14" t="s">
        <v>14</v>
      </c>
      <c r="N7" s="14" t="s">
        <v>18</v>
      </c>
    </row>
    <row r="8" spans="1:24" ht="25.5" x14ac:dyDescent="0.25">
      <c r="A8" s="13">
        <v>1</v>
      </c>
      <c r="B8" s="12" t="s">
        <v>21</v>
      </c>
      <c r="C8" s="10" t="s">
        <v>28</v>
      </c>
      <c r="D8" s="9">
        <v>2</v>
      </c>
      <c r="E8" s="11">
        <v>30</v>
      </c>
      <c r="F8" s="11">
        <v>31</v>
      </c>
      <c r="G8" s="11">
        <v>36</v>
      </c>
      <c r="H8" s="13"/>
      <c r="I8" s="13"/>
      <c r="J8" s="15">
        <f t="shared" ref="J8:J14" si="0">AVERAGE(E8:G8)</f>
        <v>32.333333333333336</v>
      </c>
      <c r="K8" s="15">
        <f t="shared" ref="K8:K14" si="1">SQRT(((SUM((POWER(G8-J8,2)),(POWER(F8-J8,2)),(POWER(E8-J8,2)),)/(COLUMNS(E8:G8)-1))))</f>
        <v>3.214550253664318</v>
      </c>
      <c r="L8" s="15">
        <f>K8/J8*100</f>
        <v>9.9419080010236645</v>
      </c>
      <c r="M8" s="5">
        <f>D8*E8</f>
        <v>60</v>
      </c>
      <c r="N8" s="5">
        <f>MIN(E8,F8,G8)</f>
        <v>30</v>
      </c>
      <c r="Q8" s="6"/>
      <c r="R8" s="6"/>
      <c r="S8" s="6"/>
      <c r="T8" s="7"/>
      <c r="U8" s="6"/>
      <c r="V8" s="8"/>
      <c r="W8" s="6"/>
      <c r="X8" s="7"/>
    </row>
    <row r="9" spans="1:24" ht="40.5" customHeight="1" x14ac:dyDescent="0.25">
      <c r="A9" s="18">
        <v>2</v>
      </c>
      <c r="B9" s="12" t="s">
        <v>22</v>
      </c>
      <c r="C9" s="10" t="s">
        <v>29</v>
      </c>
      <c r="D9" s="9">
        <v>1</v>
      </c>
      <c r="E9" s="11">
        <v>2750</v>
      </c>
      <c r="F9" s="11">
        <v>2874</v>
      </c>
      <c r="G9" s="11">
        <v>2778</v>
      </c>
      <c r="H9" s="18"/>
      <c r="I9" s="18"/>
      <c r="J9" s="19">
        <v>10446.666666666666</v>
      </c>
      <c r="K9" s="19">
        <v>83.86497083606082</v>
      </c>
      <c r="L9" s="19">
        <v>0.80279167998781897</v>
      </c>
      <c r="M9" s="5">
        <f t="shared" ref="M9:M14" si="2">D9*E9</f>
        <v>2750</v>
      </c>
      <c r="N9" s="5">
        <v>10350</v>
      </c>
      <c r="Q9" s="6"/>
      <c r="R9" s="6"/>
      <c r="S9" s="6"/>
      <c r="T9" s="7"/>
      <c r="U9" s="6"/>
      <c r="V9" s="8"/>
      <c r="W9" s="6"/>
      <c r="X9" s="7"/>
    </row>
    <row r="10" spans="1:24" ht="40.5" customHeight="1" x14ac:dyDescent="0.25">
      <c r="A10" s="18">
        <v>3</v>
      </c>
      <c r="B10" s="12" t="s">
        <v>23</v>
      </c>
      <c r="C10" s="10" t="s">
        <v>28</v>
      </c>
      <c r="D10" s="9">
        <v>2</v>
      </c>
      <c r="E10" s="11">
        <v>400</v>
      </c>
      <c r="F10" s="11">
        <v>411</v>
      </c>
      <c r="G10" s="11">
        <v>413</v>
      </c>
      <c r="H10" s="18"/>
      <c r="I10" s="18"/>
      <c r="J10" s="19">
        <f t="shared" ref="J10" si="3">AVERAGE(E10:G10)</f>
        <v>408</v>
      </c>
      <c r="K10" s="19">
        <f t="shared" ref="K10" si="4">SQRT(((SUM((POWER(G10-J10,2)),(POWER(F10-J10,2)),(POWER(E10-J10,2)),)/(COLUMNS(E10:G10)-1))))</f>
        <v>7</v>
      </c>
      <c r="L10" s="19">
        <f t="shared" ref="L10" si="5">K10/J10*100</f>
        <v>1.715686274509804</v>
      </c>
      <c r="M10" s="5">
        <f t="shared" si="2"/>
        <v>800</v>
      </c>
      <c r="N10" s="5">
        <f t="shared" ref="N10" si="6">MIN(E10,F10,G10)</f>
        <v>400</v>
      </c>
      <c r="Q10" s="6"/>
      <c r="R10" s="6"/>
      <c r="S10" s="6"/>
      <c r="T10" s="7"/>
      <c r="U10" s="6"/>
      <c r="V10" s="8"/>
      <c r="W10" s="6"/>
      <c r="X10" s="7"/>
    </row>
    <row r="11" spans="1:24" ht="40.5" customHeight="1" x14ac:dyDescent="0.25">
      <c r="A11" s="18">
        <v>4</v>
      </c>
      <c r="B11" s="12" t="s">
        <v>24</v>
      </c>
      <c r="C11" s="10" t="s">
        <v>28</v>
      </c>
      <c r="D11" s="9">
        <v>2</v>
      </c>
      <c r="E11" s="11">
        <v>1350</v>
      </c>
      <c r="F11" s="11">
        <v>1309</v>
      </c>
      <c r="G11" s="11">
        <v>1350</v>
      </c>
      <c r="H11" s="18"/>
      <c r="I11" s="18"/>
      <c r="J11" s="19">
        <f t="shared" si="0"/>
        <v>1336.3333333333333</v>
      </c>
      <c r="K11" s="19">
        <f t="shared" si="1"/>
        <v>23.671361036774655</v>
      </c>
      <c r="L11" s="19">
        <f t="shared" ref="L11" si="7">K11/J11*100</f>
        <v>1.7713665031260657</v>
      </c>
      <c r="M11" s="5">
        <f t="shared" si="2"/>
        <v>2700</v>
      </c>
      <c r="N11" s="5">
        <f t="shared" ref="N11" si="8">MIN(E11,F11,G11)</f>
        <v>1309</v>
      </c>
      <c r="Q11" s="6"/>
      <c r="R11" s="6"/>
      <c r="S11" s="6"/>
      <c r="T11" s="7"/>
      <c r="U11" s="6"/>
      <c r="V11" s="8"/>
      <c r="W11" s="6"/>
      <c r="X11" s="7"/>
    </row>
    <row r="12" spans="1:24" ht="40.5" customHeight="1" x14ac:dyDescent="0.25">
      <c r="A12" s="18">
        <v>5</v>
      </c>
      <c r="B12" s="12" t="s">
        <v>25</v>
      </c>
      <c r="C12" s="10" t="s">
        <v>28</v>
      </c>
      <c r="D12" s="9">
        <v>4</v>
      </c>
      <c r="E12" s="11">
        <v>4675</v>
      </c>
      <c r="F12" s="11">
        <v>5697</v>
      </c>
      <c r="G12" s="11">
        <v>6061</v>
      </c>
      <c r="H12" s="18"/>
      <c r="I12" s="18"/>
      <c r="J12" s="19">
        <f t="shared" ref="J12:J13" si="9">AVERAGE(E12:G12)</f>
        <v>5477.666666666667</v>
      </c>
      <c r="K12" s="19">
        <f t="shared" ref="K12:K13" si="10">SQRT(((SUM((POWER(G12-J12,2)),(POWER(F12-J12,2)),(POWER(E12-J12,2)),)/(COLUMNS(E12:G12)-1))))</f>
        <v>718.56059823325495</v>
      </c>
      <c r="L12" s="19">
        <f t="shared" ref="L12:L13" si="11">K12/J12*100</f>
        <v>13.118005201118265</v>
      </c>
      <c r="M12" s="5">
        <f t="shared" si="2"/>
        <v>18700</v>
      </c>
      <c r="N12" s="5">
        <f t="shared" ref="N12:N13" si="12">MIN(E12,F12,G12)</f>
        <v>4675</v>
      </c>
      <c r="Q12" s="6"/>
      <c r="R12" s="6"/>
      <c r="S12" s="6"/>
      <c r="T12" s="7"/>
      <c r="U12" s="6"/>
      <c r="V12" s="8"/>
      <c r="W12" s="6"/>
      <c r="X12" s="7"/>
    </row>
    <row r="13" spans="1:24" ht="40.5" customHeight="1" x14ac:dyDescent="0.25">
      <c r="A13" s="18">
        <v>6</v>
      </c>
      <c r="B13" s="12" t="s">
        <v>26</v>
      </c>
      <c r="C13" s="10" t="s">
        <v>28</v>
      </c>
      <c r="D13" s="9">
        <v>1</v>
      </c>
      <c r="E13" s="11">
        <v>2500</v>
      </c>
      <c r="F13" s="11">
        <v>2576</v>
      </c>
      <c r="G13" s="11">
        <v>2479</v>
      </c>
      <c r="H13" s="18"/>
      <c r="I13" s="18"/>
      <c r="J13" s="19">
        <f t="shared" si="9"/>
        <v>2518.3333333333335</v>
      </c>
      <c r="K13" s="19">
        <f t="shared" si="10"/>
        <v>51.032669275017682</v>
      </c>
      <c r="L13" s="19">
        <f t="shared" si="11"/>
        <v>2.0264461657849511</v>
      </c>
      <c r="M13" s="5">
        <f t="shared" si="2"/>
        <v>2500</v>
      </c>
      <c r="N13" s="5">
        <f t="shared" si="12"/>
        <v>2479</v>
      </c>
      <c r="Q13" s="6"/>
      <c r="R13" s="6"/>
      <c r="S13" s="6"/>
      <c r="T13" s="7"/>
      <c r="U13" s="6"/>
      <c r="V13" s="8"/>
      <c r="W13" s="6"/>
      <c r="X13" s="7"/>
    </row>
    <row r="14" spans="1:24" ht="40.5" customHeight="1" x14ac:dyDescent="0.25">
      <c r="A14" s="13">
        <v>7</v>
      </c>
      <c r="B14" s="12" t="s">
        <v>27</v>
      </c>
      <c r="C14" s="10" t="s">
        <v>28</v>
      </c>
      <c r="D14" s="9">
        <v>4</v>
      </c>
      <c r="E14" s="11">
        <v>450</v>
      </c>
      <c r="F14" s="11">
        <v>469</v>
      </c>
      <c r="G14" s="11">
        <v>483</v>
      </c>
      <c r="H14" s="13"/>
      <c r="I14" s="13"/>
      <c r="J14" s="15">
        <f t="shared" si="0"/>
        <v>467.33333333333331</v>
      </c>
      <c r="K14" s="15">
        <f t="shared" si="1"/>
        <v>16.563010998406458</v>
      </c>
      <c r="L14" s="15">
        <f t="shared" ref="L14" si="13">K14/J14*100</f>
        <v>3.5441535659928225</v>
      </c>
      <c r="M14" s="5">
        <f t="shared" si="2"/>
        <v>1800</v>
      </c>
      <c r="N14" s="5">
        <f t="shared" ref="N14" si="14">MIN(E14,F14,G14)</f>
        <v>450</v>
      </c>
      <c r="Q14" s="6"/>
      <c r="R14" s="6"/>
      <c r="S14" s="6"/>
      <c r="T14" s="7"/>
      <c r="U14" s="6"/>
      <c r="V14" s="8"/>
      <c r="W14" s="6"/>
      <c r="X14" s="7"/>
    </row>
    <row r="15" spans="1:24" x14ac:dyDescent="0.25">
      <c r="A15" s="20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2"/>
      <c r="M15" s="16">
        <f>SUM(M8:M14)</f>
        <v>29310</v>
      </c>
      <c r="N15" s="17"/>
    </row>
  </sheetData>
  <protectedRanges>
    <protectedRange sqref="C8:C14" name="Диапазон1"/>
    <protectedRange sqref="B8:B14" name="Диапазон1_1"/>
    <protectedRange sqref="F8:F14" name="Диапазон1_2_1_1"/>
    <protectedRange sqref="G8:G14" name="Диапазон1_3_1_1"/>
  </protectedRanges>
  <mergeCells count="14">
    <mergeCell ref="A1:N1"/>
    <mergeCell ref="A2:N2"/>
    <mergeCell ref="A4:J4"/>
    <mergeCell ref="K4:N4"/>
    <mergeCell ref="A3:N3"/>
    <mergeCell ref="A15:L15"/>
    <mergeCell ref="A5:N5"/>
    <mergeCell ref="A6:A7"/>
    <mergeCell ref="B6:B7"/>
    <mergeCell ref="C6:C7"/>
    <mergeCell ref="D6:D7"/>
    <mergeCell ref="E6:I6"/>
    <mergeCell ref="J6:L6"/>
    <mergeCell ref="M6:N6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2026-10-14T06:17:19Z</dcterms:modified>
</cp:coreProperties>
</file>