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M12" i="1" l="1"/>
  <c r="N8" i="1" l="1"/>
  <c r="M8" i="1" s="1"/>
  <c r="J8" i="1"/>
  <c r="K8" i="1" s="1"/>
  <c r="L8" i="1" s="1"/>
  <c r="N9" i="1"/>
  <c r="M9" i="1" s="1"/>
  <c r="J9" i="1"/>
  <c r="K9" i="1" s="1"/>
  <c r="L9" i="1" s="1"/>
  <c r="N10" i="1"/>
  <c r="M10" i="1" s="1"/>
  <c r="J10" i="1"/>
  <c r="K10" i="1" s="1"/>
  <c r="L10" i="1" s="1"/>
  <c r="N11" i="1"/>
  <c r="M11" i="1" s="1"/>
  <c r="J11" i="1"/>
  <c r="K11" i="1" s="1"/>
  <c r="L11" i="1" s="1"/>
  <c r="N12" i="1" l="1"/>
  <c r="M13" i="1" s="1"/>
  <c r="J12" i="1" l="1"/>
  <c r="K12" i="1" s="1"/>
  <c r="L12" i="1" s="1"/>
</calcChain>
</file>

<file path=xl/sharedStrings.xml><?xml version="1.0" encoding="utf-8"?>
<sst xmlns="http://schemas.openxmlformats.org/spreadsheetml/2006/main" count="34" uniqueCount="30">
  <si>
    <t>Используемый метод определения НМЦК с обоснованием: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</si>
  <si>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</si>
  <si>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</si>
  <si>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</si>
  <si>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</si>
  <si>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</si>
  <si>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</si>
  <si>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</si>
  <si>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</si>
  <si>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</si>
  <si>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</si>
  <si>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</si>
  <si>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</si>
  <si>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</si>
  <si>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</si>
  <si>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</si>
  <si>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Минимальная цена за единицу изм. (руб.), том числе НДС/ без НДС.</t>
  </si>
  <si>
    <t>шт</t>
  </si>
  <si>
    <t>Приложение № 1 к описанию объекта закупки</t>
  </si>
  <si>
    <t>Наименование товара</t>
  </si>
  <si>
    <t>Расчет начальной (максимальной) цены Контракта</t>
  </si>
  <si>
    <t>Обоснование начальной (максимальной) цены Контракта на поставку картриджей</t>
  </si>
  <si>
    <t xml:space="preserve">Ценовое предложение 2 вх № от 
</t>
  </si>
  <si>
    <t xml:space="preserve">Ценовое предложение 3 вх №  от 
</t>
  </si>
  <si>
    <t xml:space="preserve">Ценовое предложение 1 вх № 858-з от 13.10.26
</t>
  </si>
  <si>
    <t>Картридж лазерный HP 117A W2070A черный оригинальный</t>
  </si>
  <si>
    <t>Картридж лазерный HP 117A W2071A голубой оригинальный</t>
  </si>
  <si>
    <t>Картридж лазерный HP 117A W2072A желтый оригинальный</t>
  </si>
  <si>
    <t>Картридж лазерный HP 117A W2073A пурпурный оригинальный</t>
  </si>
  <si>
    <t>Картридж лазерный оригинал Cactus CSP-CF259X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</si>
</sst>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topLeftCell="A7" workbookViewId="0">
      <selection activeCell="D12" sqref="D12"/>
    </sheetView>
  </sheetViews>
  <sheetFormatPr defaultRowHeight="15" x14ac:dyDescent="0.25"/>
  <cols>
    <col min="1" max="1" width="3.140625" style="1" customWidth="1"/>
    <col min="2" max="2" width="29.5703125" style="1" customWidth="1"/>
    <col min="3" max="3" width="9.28515625" style="2" customWidth="1"/>
    <col min="4" max="4" width="10.5703125" style="1" customWidth="1"/>
    <col min="5" max="6" width="21" style="4" customWidth="1"/>
    <col min="7" max="7" width="20.1406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17.140625" style="1" customWidth="1"/>
    <col min="14" max="14" width="20.28515625" style="1" customWidth="1"/>
    <col min="24" max="24" width="10.5703125" bestFit="1" customWidth="1"/>
  </cols>
  <sheetData>
    <row r="1" spans="1:15" x14ac:dyDescent="0.2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x14ac:dyDescent="0.25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4.45" customHeight="1" x14ac:dyDescent="0.25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</row>
    <row r="4" spans="1:15" ht="72.75" customHeight="1" x14ac:dyDescent="0.25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7" t="s">
        <v>15</v>
      </c>
      <c r="L4" s="27"/>
      <c r="M4" s="27"/>
      <c r="N4" s="27"/>
    </row>
    <row r="5" spans="1:15" ht="15.6" customHeight="1" x14ac:dyDescent="0.25">
      <c r="A5" s="28" t="s">
        <v>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 ht="62.45" customHeight="1" x14ac:dyDescent="0.25">
      <c r="A6" s="29" t="s">
        <v>1</v>
      </c>
      <c r="B6" s="30" t="s">
        <v>19</v>
      </c>
      <c r="C6" s="32" t="s">
        <v>2</v>
      </c>
      <c r="D6" s="30" t="s">
        <v>3</v>
      </c>
      <c r="E6" s="33" t="s">
        <v>4</v>
      </c>
      <c r="F6" s="33"/>
      <c r="G6" s="33"/>
      <c r="H6" s="33"/>
      <c r="I6" s="33"/>
      <c r="J6" s="34" t="s">
        <v>5</v>
      </c>
      <c r="K6" s="34"/>
      <c r="L6" s="34"/>
      <c r="M6" s="33" t="s">
        <v>6</v>
      </c>
      <c r="N6" s="33"/>
    </row>
    <row r="7" spans="1:15" ht="154.5" customHeight="1" x14ac:dyDescent="0.25">
      <c r="A7" s="29"/>
      <c r="B7" s="31"/>
      <c r="C7" s="32"/>
      <c r="D7" s="30"/>
      <c r="E7" s="3" t="s">
        <v>24</v>
      </c>
      <c r="F7" s="3" t="s">
        <v>22</v>
      </c>
      <c r="G7" s="3" t="s">
        <v>23</v>
      </c>
      <c r="H7" s="6" t="s">
        <v>7</v>
      </c>
      <c r="I7" s="6" t="s">
        <v>8</v>
      </c>
      <c r="J7" s="7" t="s">
        <v>9</v>
      </c>
      <c r="K7" s="6" t="s">
        <v>10</v>
      </c>
      <c r="L7" s="6" t="s">
        <v>11</v>
      </c>
      <c r="M7" s="9" t="s">
        <v>12</v>
      </c>
      <c r="N7" s="7" t="s">
        <v>16</v>
      </c>
    </row>
    <row r="8" spans="1:15" ht="36" customHeight="1" x14ac:dyDescent="0.25">
      <c r="A8" s="13">
        <v>1</v>
      </c>
      <c r="B8" s="21" t="s">
        <v>25</v>
      </c>
      <c r="C8" s="15" t="s">
        <v>17</v>
      </c>
      <c r="D8" s="14">
        <v>15</v>
      </c>
      <c r="E8" s="3">
        <v>5747</v>
      </c>
      <c r="F8" s="3"/>
      <c r="G8" s="3"/>
      <c r="H8" s="14"/>
      <c r="I8" s="14"/>
      <c r="J8" s="16">
        <f t="shared" ref="J8" si="0">AVERAGE(E8:G8)</f>
        <v>5747</v>
      </c>
      <c r="K8" s="16">
        <f t="shared" ref="K8" si="1">SQRT(((SUM((POWER(G8-J8,2)),(POWER(F8-J8,2)),(POWER(E8-J8,2)),)/(COLUMNS(E8:G8)-1))))</f>
        <v>5747</v>
      </c>
      <c r="L8" s="16">
        <f t="shared" ref="L8:L12" si="2">K8/J8*100</f>
        <v>100</v>
      </c>
      <c r="M8" s="5">
        <f t="shared" ref="M8" si="3">N8*D8</f>
        <v>86205</v>
      </c>
      <c r="N8" s="5">
        <f t="shared" ref="N8" si="4">MIN(E8,F8,G8)</f>
        <v>5747</v>
      </c>
      <c r="O8" s="8"/>
    </row>
    <row r="9" spans="1:15" ht="36" customHeight="1" x14ac:dyDescent="0.25">
      <c r="A9" s="13">
        <v>2</v>
      </c>
      <c r="B9" s="21" t="s">
        <v>26</v>
      </c>
      <c r="C9" s="15" t="s">
        <v>17</v>
      </c>
      <c r="D9" s="14">
        <v>10</v>
      </c>
      <c r="E9" s="3">
        <v>6693</v>
      </c>
      <c r="F9" s="3"/>
      <c r="G9" s="3"/>
      <c r="H9" s="14"/>
      <c r="I9" s="14"/>
      <c r="J9" s="16">
        <f t="shared" ref="J9" si="5">AVERAGE(E9:G9)</f>
        <v>6693</v>
      </c>
      <c r="K9" s="16">
        <f t="shared" ref="K9" si="6">SQRT(((SUM((POWER(G9-J9,2)),(POWER(F9-J9,2)),(POWER(E9-J9,2)),)/(COLUMNS(E9:G9)-1))))</f>
        <v>6693</v>
      </c>
      <c r="L9" s="16">
        <f t="shared" si="2"/>
        <v>100</v>
      </c>
      <c r="M9" s="5">
        <f t="shared" ref="M9" si="7">N9*D9</f>
        <v>66930</v>
      </c>
      <c r="N9" s="5">
        <f t="shared" ref="N9" si="8">MIN(E9,F9,G9)</f>
        <v>6693</v>
      </c>
      <c r="O9" s="8"/>
    </row>
    <row r="10" spans="1:15" ht="36" customHeight="1" x14ac:dyDescent="0.25">
      <c r="A10" s="13">
        <v>3</v>
      </c>
      <c r="B10" s="21" t="s">
        <v>27</v>
      </c>
      <c r="C10" s="15" t="s">
        <v>17</v>
      </c>
      <c r="D10" s="14">
        <v>10</v>
      </c>
      <c r="E10" s="3">
        <v>7170</v>
      </c>
      <c r="F10" s="3"/>
      <c r="G10" s="3"/>
      <c r="H10" s="14"/>
      <c r="I10" s="14"/>
      <c r="J10" s="16">
        <f t="shared" ref="J10" si="9">AVERAGE(E10:G10)</f>
        <v>7170</v>
      </c>
      <c r="K10" s="16">
        <f t="shared" ref="K10" si="10">SQRT(((SUM((POWER(G10-J10,2)),(POWER(F10-J10,2)),(POWER(E10-J10,2)),)/(COLUMNS(E10:G10)-1))))</f>
        <v>7170</v>
      </c>
      <c r="L10" s="16">
        <f t="shared" si="2"/>
        <v>100</v>
      </c>
      <c r="M10" s="5">
        <f t="shared" ref="M10" si="11">N10*D10</f>
        <v>71700</v>
      </c>
      <c r="N10" s="5">
        <f t="shared" ref="N10" si="12">MIN(E10,F10,G10)</f>
        <v>7170</v>
      </c>
      <c r="O10" s="8"/>
    </row>
    <row r="11" spans="1:15" ht="36" customHeight="1" x14ac:dyDescent="0.25">
      <c r="A11" s="13">
        <v>4</v>
      </c>
      <c r="B11" s="21" t="s">
        <v>28</v>
      </c>
      <c r="C11" s="15" t="s">
        <v>17</v>
      </c>
      <c r="D11" s="14">
        <v>10</v>
      </c>
      <c r="E11" s="3">
        <v>6294</v>
      </c>
      <c r="F11" s="3"/>
      <c r="G11" s="3"/>
      <c r="H11" s="14"/>
      <c r="I11" s="14"/>
      <c r="J11" s="16">
        <f t="shared" ref="J11" si="13">AVERAGE(E11:G11)</f>
        <v>6294</v>
      </c>
      <c r="K11" s="16">
        <f t="shared" ref="K11" si="14">SQRT(((SUM((POWER(G11-J11,2)),(POWER(F11-J11,2)),(POWER(E11-J11,2)),)/(COLUMNS(E11:G11)-1))))</f>
        <v>6294</v>
      </c>
      <c r="L11" s="16">
        <f t="shared" si="2"/>
        <v>100</v>
      </c>
      <c r="M11" s="5">
        <f t="shared" ref="M11" si="15">N11*D11</f>
        <v>62940</v>
      </c>
      <c r="N11" s="5">
        <f t="shared" ref="N11" si="16">MIN(E11,F11,G11)</f>
        <v>6294</v>
      </c>
      <c r="O11" s="8"/>
    </row>
    <row r="12" spans="1:15" ht="36" customHeight="1" x14ac:dyDescent="0.25">
      <c r="A12" s="10">
        <v>5</v>
      </c>
      <c r="B12" s="21" t="s">
        <v>29</v>
      </c>
      <c r="C12" s="17" t="s">
        <v>17</v>
      </c>
      <c r="D12" s="17">
        <v>6</v>
      </c>
      <c r="E12" s="18">
        <v>2040</v>
      </c>
      <c r="F12" s="18"/>
      <c r="G12" s="18"/>
      <c r="H12" s="11"/>
      <c r="I12" s="11"/>
      <c r="J12" s="12">
        <f t="shared" ref="J12" si="17">AVERAGE(E12:G12)</f>
        <v>2040</v>
      </c>
      <c r="K12" s="12">
        <f t="shared" ref="K12" si="18">SQRT(((SUM((POWER(G12-J12,2)),(POWER(F12-J12,2)),(POWER(E12-J12,2)),)/(COLUMNS(E12:G12)-1))))</f>
        <v>2040</v>
      </c>
      <c r="L12" s="12">
        <f t="shared" si="2"/>
        <v>100</v>
      </c>
      <c r="M12" s="5">
        <f>N12*D12</f>
        <v>12240</v>
      </c>
      <c r="N12" s="5">
        <f t="shared" ref="N12" si="19">MIN(E12,F12,G12)</f>
        <v>2040</v>
      </c>
      <c r="O12" s="8"/>
    </row>
    <row r="13" spans="1:15" x14ac:dyDescent="0.25">
      <c r="A13" s="35" t="s">
        <v>13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  <c r="M13" s="19">
        <f>SUM(M8:M12)</f>
        <v>300015</v>
      </c>
      <c r="N13" s="20"/>
      <c r="O13" s="8"/>
    </row>
  </sheetData>
  <mergeCells count="15">
    <mergeCell ref="A13:L13"/>
    <mergeCell ref="A5:N5"/>
    <mergeCell ref="A6:A7"/>
    <mergeCell ref="B6:B7"/>
    <mergeCell ref="C6:C7"/>
    <mergeCell ref="D6:D7"/>
    <mergeCell ref="E6:I6"/>
    <mergeCell ref="J6:L6"/>
    <mergeCell ref="M6:N6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2026-10-13T13:19:17Z</dcterms:modified>
</cp:coreProperties>
</file>