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ur-umto-nao\Desktop\Мочевина\"/>
    </mc:Choice>
  </mc:AlternateContent>
  <bookViews>
    <workbookView xWindow="0" yWindow="0" windowWidth="16380" windowHeight="8190" tabRatio="500"/>
  </bookViews>
  <sheets>
    <sheet name="Лист1" sheetId="1" r:id="rId1"/>
  </sheets>
  <definedNames>
    <definedName name="_xlnm.Print_Area" localSheetId="0">Лист1!$A$1:$R$26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6" i="1" l="1"/>
  <c r="K16" i="1" s="1"/>
  <c r="L16" i="1" s="1"/>
  <c r="I16" i="1"/>
  <c r="H16" i="1"/>
  <c r="M16" i="1" s="1"/>
</calcChain>
</file>

<file path=xl/sharedStrings.xml><?xml version="1.0" encoding="utf-8"?>
<sst xmlns="http://schemas.openxmlformats.org/spreadsheetml/2006/main" count="27" uniqueCount="25">
  <si>
    <t>Обоснование начальной (максимальной) цены контракта</t>
  </si>
  <si>
    <t>1. Начальная (максимальная) цена договора определена методом сопоставимых рыночных цен (анализ рынка).</t>
  </si>
  <si>
    <t>2. Источник информации о цене товара – коммерческие предложения.</t>
  </si>
  <si>
    <t>3. В соответствии с требованиями Приказа Минэкономразвития России от 02.10.2013г.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 рассчитывался коэффициент вариации цен, указанных в коммерческих предложениях.</t>
  </si>
  <si>
    <t>Начальная (максимальная) цена договора</t>
  </si>
  <si>
    <t>№ п/п</t>
  </si>
  <si>
    <t>Наименование товара, работ, услуг</t>
  </si>
  <si>
    <t>Объем</t>
  </si>
  <si>
    <t>Поставщик №1</t>
  </si>
  <si>
    <t>Поставщик №2</t>
  </si>
  <si>
    <t>Поставщик №3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</si>
  <si>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</si>
  <si>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</si>
  <si>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</si>
  <si>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</si>
  <si>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</si>
  <si>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</si>
  <si>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</si>
  <si>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</si>
  <si>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</si>
  <si>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>Жидкость для системы SCR дизельных двигателей AdBlue</t>
  </si>
  <si>
    <t>л.</t>
  </si>
  <si>
    <t>Старший инженер ФПС ГПС по ТиТО УМТО                                                                                                                                                                                                  Р.В. Барахтенко</t>
  </si>
  <si>
    <t>Поставка  специальных жидкостей.</t>
  </si>
  <si>
    <t>4. Начальная (максимальная) цена единиц услуг определена как минимальное значение из предложенных цен.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</si>
</sst>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>
      <alignment horizontal="left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Alignment="1" applyProtection="1"/>
    <xf numFmtId="164" fontId="0" fillId="0" borderId="0" xfId="0" applyNumberFormat="1" applyAlignment="1" applyProtection="1"/>
    <xf numFmtId="0" fontId="1" fillId="0" borderId="0" xfId="0" applyFont="1" applyAlignment="1" applyProtection="1"/>
    <xf numFmtId="164" fontId="1" fillId="0" borderId="0" xfId="0" applyNumberFormat="1" applyFont="1" applyAlignment="1" applyProtection="1"/>
    <xf numFmtId="0" fontId="4" fillId="0" borderId="0" xfId="0" applyFont="1" applyAlignment="1" applyProtection="1"/>
    <xf numFmtId="0" fontId="5" fillId="0" borderId="1" xfId="0" applyFont="1" applyBorder="1" applyAlignment="1" applyProtection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="90" zoomScaleNormal="100" zoomScalePageLayoutView="90" workbookViewId="0">
      <selection activeCell="J22" sqref="J22"/>
    </sheetView>
  </sheetViews>
  <sheetFormatPr defaultColWidth="8.7109375" defaultRowHeight="15" x14ac:dyDescent="0.25"/>
  <cols>
    <col min="1" max="1" width="5.85546875" style="9" customWidth="1"/>
    <col min="2" max="2" width="43.85546875" style="9" customWidth="1"/>
    <col min="3" max="3" width="7.42578125" style="9" customWidth="1"/>
    <col min="4" max="4" width="10.140625" style="9" customWidth="1"/>
    <col min="5" max="5" width="13.140625" style="9" customWidth="1"/>
    <col min="6" max="6" width="13.42578125" style="9" customWidth="1"/>
    <col min="7" max="7" width="13.140625" style="9" customWidth="1"/>
    <col min="8" max="8" width="10.28515625" style="9" customWidth="1"/>
    <col min="9" max="9" width="6.42578125" style="9" customWidth="1"/>
    <col min="10" max="10" width="9.85546875" style="9" customWidth="1"/>
    <col min="11" max="11" width="10" style="9" customWidth="1"/>
    <col min="12" max="12" width="14.7109375" style="9" customWidth="1"/>
    <col min="13" max="13" width="12.5703125" style="9" customWidth="1"/>
    <col min="17" max="17" width="12.7109375" style="10" customWidth="1"/>
  </cols>
  <sheetData>
    <row r="1" spans="1:17" s="11" customFormat="1" x14ac:dyDescent="0.25">
      <c r="Q1" s="12"/>
    </row>
    <row r="2" spans="1:17" s="11" customFormat="1" x14ac:dyDescent="0.25">
      <c r="Q2" s="12"/>
    </row>
    <row r="4" spans="1:17" ht="15" customHeight="1" x14ac:dyDescent="0.2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x14ac:dyDescent="0.25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7" ht="15" customHeight="1" x14ac:dyDescent="0.25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7" ht="15" customHeight="1" x14ac:dyDescent="0.25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7" ht="44.25" customHeight="1" x14ac:dyDescent="0.25">
      <c r="A10" s="6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7" ht="15" customHeight="1" x14ac:dyDescent="0.25">
      <c r="A11" s="6" t="s">
        <v>24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3" spans="1:17" ht="33" customHeight="1" x14ac:dyDescent="0.25">
      <c r="A13" s="5" t="s">
        <v>4</v>
      </c>
      <c r="B13" s="5"/>
      <c r="C13" s="4">
        <v>320000</v>
      </c>
      <c r="D13" s="4"/>
      <c r="E13" s="15"/>
      <c r="F13" s="15"/>
      <c r="G13" s="15"/>
      <c r="H13" s="15"/>
      <c r="I13" s="16"/>
      <c r="J13" s="16"/>
      <c r="K13" s="14"/>
      <c r="L13" s="14"/>
      <c r="M13" s="17"/>
    </row>
    <row r="14" spans="1:17" ht="47.25" customHeight="1" x14ac:dyDescent="0.25">
      <c r="A14" s="3" t="s">
        <v>5</v>
      </c>
      <c r="B14" s="3" t="s">
        <v>6</v>
      </c>
      <c r="C14" s="3" t="s">
        <v>7</v>
      </c>
      <c r="D14" s="3"/>
      <c r="E14" s="18" t="s">
        <v>8</v>
      </c>
      <c r="F14" s="18" t="s">
        <v>9</v>
      </c>
      <c r="G14" s="18" t="s">
        <v>10</v>
      </c>
      <c r="H14" s="2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2" t="s">
        <v>16</v>
      </c>
    </row>
    <row r="15" spans="1:17" ht="25.5" customHeight="1" x14ac:dyDescent="0.25">
      <c r="A15" s="3"/>
      <c r="B15" s="3"/>
      <c r="C15" s="16" t="s">
        <v>17</v>
      </c>
      <c r="D15" s="16" t="s">
        <v>18</v>
      </c>
      <c r="E15" s="15" t="s">
        <v>19</v>
      </c>
      <c r="F15" s="15" t="s">
        <v>19</v>
      </c>
      <c r="G15" s="15" t="s">
        <v>19</v>
      </c>
      <c r="H15" s="2"/>
      <c r="I15" s="3"/>
      <c r="J15" s="3"/>
      <c r="K15" s="3"/>
      <c r="L15" s="3"/>
      <c r="M15" s="2"/>
    </row>
    <row r="16" spans="1:17" ht="25.5" customHeight="1" x14ac:dyDescent="0.25">
      <c r="A16" s="16">
        <v>1</v>
      </c>
      <c r="B16" s="16" t="s">
        <v>20</v>
      </c>
      <c r="C16" s="16" t="s">
        <v>21</v>
      </c>
      <c r="D16" s="16">
        <v>2000</v>
      </c>
      <c r="E16" s="15">
        <v>160</v>
      </c>
      <c r="F16" s="15">
        <v>175</v>
      </c>
      <c r="G16" s="15">
        <v>170</v>
      </c>
      <c r="H16" s="15">
        <f>ROUND(AVERAGE(E16,F16,G16),2)</f>
        <v>168.33</v>
      </c>
      <c r="I16" s="16">
        <f>COUNT(E16:G16)</f>
        <v>3</v>
      </c>
      <c r="J16" s="16">
        <f>STDEV(E16,F16,G16)</f>
        <v>7.6376261582597333</v>
      </c>
      <c r="K16" s="16">
        <f>J16/H16*100</f>
        <v>4.5372935057682726</v>
      </c>
      <c r="L16" s="16" t="str">
        <f>IF(K16&lt;33,"ОДНОРОДНЫЕ","НЕОДНОРОДНЫЕ")</f>
        <v>ОДНОРОДНЫЕ</v>
      </c>
      <c r="M16" s="17">
        <f>D16*H16</f>
        <v>336660</v>
      </c>
    </row>
    <row r="17" spans="1:12" ht="39" customHeight="1" x14ac:dyDescent="0.25">
      <c r="A17" s="1" t="s">
        <v>22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E18" s="10"/>
      <c r="F18" s="10"/>
      <c r="G18" s="10"/>
    </row>
    <row r="19" spans="1:12" x14ac:dyDescent="0.25">
      <c r="E19" s="10"/>
      <c r="F19" s="10"/>
      <c r="G19" s="10"/>
    </row>
    <row r="20" spans="1:12" x14ac:dyDescent="0.25">
      <c r="E20" s="10"/>
      <c r="F20" s="10"/>
      <c r="G20" s="10"/>
    </row>
    <row r="21" spans="1:12" x14ac:dyDescent="0.25">
      <c r="E21" s="10"/>
      <c r="F21" s="10"/>
      <c r="G21" s="10"/>
    </row>
    <row r="22" spans="1:12" x14ac:dyDescent="0.25">
      <c r="E22" s="10"/>
      <c r="F22" s="10"/>
      <c r="G22" s="10"/>
    </row>
    <row r="23" spans="1:12" x14ac:dyDescent="0.25">
      <c r="E23" s="10"/>
      <c r="F23" s="10"/>
      <c r="G23" s="10"/>
    </row>
    <row r="24" spans="1:12" x14ac:dyDescent="0.25">
      <c r="E24" s="10"/>
      <c r="F24" s="10"/>
      <c r="G24" s="10"/>
    </row>
    <row r="25" spans="1:12" x14ac:dyDescent="0.25">
      <c r="E25" s="10"/>
      <c r="F25" s="10"/>
      <c r="G25" s="10"/>
    </row>
    <row r="26" spans="1:12" x14ac:dyDescent="0.25">
      <c r="E26" s="10"/>
      <c r="G26" s="10"/>
    </row>
    <row r="27" spans="1:12" x14ac:dyDescent="0.25">
      <c r="E27" s="10"/>
      <c r="G27" s="10"/>
    </row>
    <row r="28" spans="1:12" x14ac:dyDescent="0.25">
      <c r="E28" s="10"/>
      <c r="G28" s="10"/>
    </row>
    <row r="29" spans="1:12" x14ac:dyDescent="0.25">
      <c r="E29" s="10"/>
      <c r="G29" s="10"/>
    </row>
    <row r="30" spans="1:12" x14ac:dyDescent="0.25">
      <c r="E30" s="10"/>
      <c r="G30" s="10"/>
    </row>
    <row r="31" spans="1:12" x14ac:dyDescent="0.25">
      <c r="E31" s="10"/>
      <c r="G31" s="10"/>
    </row>
  </sheetData>
  <mergeCells count="18">
    <mergeCell ref="A17:L17"/>
    <mergeCell ref="A11:M11"/>
    <mergeCell ref="A13:B13"/>
    <mergeCell ref="C13:D13"/>
    <mergeCell ref="A14:A15"/>
    <mergeCell ref="B14:B15"/>
    <mergeCell ref="C14:D14"/>
    <mergeCell ref="H14:H15"/>
    <mergeCell ref="I14:I15"/>
    <mergeCell ref="J14:J15"/>
    <mergeCell ref="K14:K15"/>
    <mergeCell ref="L14:L15"/>
    <mergeCell ref="M14:M15"/>
    <mergeCell ref="A4:M4"/>
    <mergeCell ref="A5:M6"/>
    <mergeCell ref="A8:M8"/>
    <mergeCell ref="A9:M9"/>
    <mergeCell ref="A10:M10"/>
  </mergeCells>
  <conditionalFormatting sqref="L16">
    <cfRule type="containsText" dxfId="5" priority="2" operator="containsText" text="НЕОДНОРОДНЫЕ">
      <formula>NOT(ISERROR(SEARCH("НЕОДНОРОДНЫЕ",L16)))</formula>
    </cfRule>
    <cfRule type="containsText" dxfId="4" priority="3" operator="containsText" text="ОДНОРОДНЫЕ">
      <formula>NOT(ISERROR(SEARCH("ОДНОРОДНЫЕ",L16)))</formula>
    </cfRule>
    <cfRule type="containsText" dxfId="3" priority="4" operator="containsText" text="НЕОДНОРОДНЫЕ">
      <formula>NOT(ISERROR(SEARCH("НЕОДНОРОДНЫЕ",L16)))</formula>
    </cfRule>
  </conditionalFormatting>
  <conditionalFormatting sqref="L16">
    <cfRule type="containsText" dxfId="2" priority="5" operator="containsText" text="НЕ">
      <formula>NOT(ISERROR(SEARCH("НЕ",L16)))</formula>
    </cfRule>
    <cfRule type="containsText" dxfId="1" priority="6" operator="containsText" text="ОДНОРОДНЫЕ">
      <formula>NOT(ISERROR(SEARCH("ОДНОРОДНЫЕ",L16)))</formula>
    </cfRule>
    <cfRule type="containsText" dxfId="0" priority="7" operator="containsText" text="НЕОДНОРОДНЫЕ">
      <formula>NOT(ISERROR(SEARCH("НЕОДНОРОДНЫЕ",L16)))</formula>
    </cfRule>
  </conditionalFormatting>
  <pageMargins left="0.7" right="0.7" top="0.75" bottom="0.75" header="0.511811023622047" footer="0.511811023622047"/>
  <pageSetup paperSize="9"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Небоженко А.О.</cp:lastModifiedBy>
  <cp:revision>2</cp:revision>
  <dcterms:created xsi:type="dcterms:W3CDTF">2006-09-28T05:33:49Z</dcterms:created>
  <dcterms:modified xsi:type="dcterms:W3CDTF">2026-10-09T04:53:40Z</dcterms:modified>
  <dc:language>ru-RU</dc:language>
</cp:coreProperties>
</file>