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Общие документы\Юридический отдел\44-ФЗ ЗАКУПКИ\БЕРЕЗКА\тахограф\карта тахографа\"/>
    </mc:Choice>
  </mc:AlternateContent>
  <workbookProtection lockRevision="1"/>
  <bookViews>
    <workbookView xWindow="0" yWindow="120" windowWidth="16380" windowHeight="8070" tabRatio="500"/>
  </bookViews>
  <sheets>
    <sheet name="Расчет цены (2)" sheetId="1" r:id="rId1"/>
    <sheet name="Лист1" sheetId="2" r:id="rId2"/>
  </sheets>
  <definedNames>
    <definedName name="Z_616B5E70_8A50_49FF_9A3B_A03712B20A5F_.wvu.PrintArea" localSheetId="0" hidden="1">'Расчет цены (2)'!$A$1:$N$14</definedName>
    <definedName name="_xlnm.Print_Area" localSheetId="0">'Расчет цены (2)'!$A$1:$N$14</definedName>
  </definedNames>
  <calcPr calcId="162913"/>
  <customWorkbookViews>
    <customWorkbookView name="user-snb - Личное представление" guid="{616B5E70-8A50-49FF-9A3B-A03712B20A5F}" mergeInterval="0" personalView="1" maximized="1" xWindow="-8" yWindow="-8" windowWidth="1936" windowHeight="1056" tabRatio="500" activeSheetId="1"/>
  </customWorkbookViews>
</workbook>
</file>

<file path=xl/calcChain.xml><?xml version="1.0" encoding="utf-8"?>
<calcChain xmlns="http://schemas.openxmlformats.org/spreadsheetml/2006/main">
  <c r="H8" i="1" l="1"/>
  <c r="G8" i="1"/>
  <c r="F8" i="1"/>
  <c r="M7" i="1" l="1"/>
  <c r="N7" i="1" s="1"/>
  <c r="K7" i="1" l="1"/>
  <c r="J7" i="1"/>
  <c r="L7" i="1" l="1"/>
  <c r="F6" i="2" l="1"/>
  <c r="X6" i="2"/>
  <c r="D6" i="2"/>
  <c r="B6" i="2"/>
  <c r="V2" i="2"/>
  <c r="T2" i="2"/>
  <c r="R2" i="2"/>
  <c r="P2" i="2"/>
  <c r="N2" i="2"/>
  <c r="L2" i="2"/>
  <c r="J2" i="2"/>
  <c r="H2" i="2"/>
  <c r="B4" i="2"/>
  <c r="X4" i="2"/>
  <c r="V4" i="2"/>
  <c r="T4" i="2"/>
  <c r="R4" i="2"/>
  <c r="P4" i="2"/>
  <c r="N4" i="2"/>
  <c r="L4" i="2"/>
  <c r="J4" i="2"/>
  <c r="H4" i="2"/>
  <c r="F4" i="2"/>
  <c r="D4" i="2"/>
  <c r="Z4" i="2" l="1"/>
  <c r="N8" i="1" l="1"/>
</calcChain>
</file>

<file path=xl/sharedStrings.xml><?xml version="1.0" encoding="utf-8"?>
<sst xmlns="http://schemas.openxmlformats.org/spreadsheetml/2006/main" count="47" uniqueCount="44">
  <si>
    <t>Приложение к извещению
об осуществлении закупки</t>
  </si>
  <si>
    <t>Обоснование начальной (максимальной) цены контракта</t>
  </si>
  <si>
    <t xml:space="preserve">Используемый метод определения Н(М)ЦК:  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контракта. </t>
  </si>
  <si>
    <t>№</t>
  </si>
  <si>
    <t>Наименование объекта закупки</t>
  </si>
  <si>
    <t>Основные характеристики объекта закупки</t>
  </si>
  <si>
    <t>Ед. изм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</si>
  <si>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</si>
  <si>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</si>
  <si>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Установленная цена за единицу измерения, руб.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</si>
  <si>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</si>
  <si>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</si>
  <si>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</si>
  <si>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</si>
  <si>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</si>
  <si>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</si>
  <si>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</si>
  <si>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>В соответствии с описанием объекта закупки</t>
  </si>
  <si>
    <t>-</t>
  </si>
  <si>
    <t>Всего</t>
  </si>
  <si>
    <t>шт</t>
  </si>
  <si>
    <t>рез</t>
  </si>
  <si>
    <t>бел</t>
  </si>
  <si>
    <t>крас</t>
  </si>
  <si>
    <t>зел</t>
  </si>
  <si>
    <t>чер</t>
  </si>
  <si>
    <t>кр-кор</t>
  </si>
  <si>
    <t>сер</t>
  </si>
  <si>
    <t>син</t>
  </si>
  <si>
    <t>жел</t>
  </si>
  <si>
    <t>мас</t>
  </si>
  <si>
    <t>гру</t>
  </si>
  <si>
    <t>у-с</t>
  </si>
  <si>
    <t>Кол-во</t>
  </si>
  <si>
    <t>Установленная Н(М)ЦК, руб.</t>
  </si>
  <si>
    <t>Начальная (максимальная) цена контракта установлена на основании минимального ценового предложения.</t>
  </si>
  <si>
    <t>Дата подготовки обоснования НМЦК: 06.10.2026</t>
  </si>
  <si>
    <t xml:space="preserve">Инициатор закупки: </t>
  </si>
  <si>
    <t>инженер ОСХ</t>
  </si>
  <si>
    <t>Мысов С.А.</t>
  </si>
  <si>
    <t>должность, отдел,                              подпись                                /расшифровка/</t>
  </si>
  <si>
    <t>Предмет контракта: Поставка частей и принадлежностей для тахографов</t>
  </si>
  <si>
    <t>Начальная (максимальная) цена контракта принята в сумме: 6 300,00 (Шесть тысяч триста) руб. 00 коп.</t>
  </si>
  <si>
    <t xml:space="preserve">Карта водителя для тахографа с СКЗИ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</si>
</sst>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indexed="64"/>
      <name val="Times New Roman"/>
      <family val="1"/>
      <charset val="204"/>
    </font>
    <font>
      <sz val="9"/>
      <color indexed="6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4" fontId="3" fillId="0" borderId="3" xfId="0" applyNumberFormat="1" applyFont="1" applyBorder="1" applyAlignment="1">
      <alignment horizontal="center" vertical="center"/>
    </xf>
    <xf numFmtId="0" fontId="2" fillId="0" borderId="0" xfId="0" applyFont="1" applyBorder="1"/>
    <xf numFmtId="0" fontId="10" fillId="0" borderId="0" xfId="0" applyFont="1"/>
    <xf numFmtId="4" fontId="2" fillId="0" borderId="0" xfId="0" applyNumberFormat="1" applyFont="1"/>
    <xf numFmtId="0" fontId="13" fillId="0" borderId="0" xfId="0" applyFont="1" applyBorder="1"/>
    <xf numFmtId="0" fontId="6" fillId="0" borderId="0" xfId="0" applyFont="1" applyAlignment="1">
      <alignment horizontal="justify" vertic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4" fontId="9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/>
    <xf numFmtId="0" fontId="13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left"/>
    </xf>
    <xf numFmtId="0" fontId="16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/>
    </xf>
    <xf numFmtId="14" fontId="10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23400</xdr:colOff>
      <xdr:row>5</xdr:row>
      <xdr:rowOff>957240</xdr:rowOff>
    </xdr:from>
    <xdr:to>
      <xdr:col>11</xdr:col>
      <xdr:colOff>1003680</xdr:colOff>
      <xdr:row>5</xdr:row>
      <xdr:rowOff>1301040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82040" y="3736440"/>
          <a:ext cx="980280" cy="3438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10</xdr:col>
      <xdr:colOff>19080</xdr:colOff>
      <xdr:row>5</xdr:row>
      <xdr:rowOff>928440</xdr:rowOff>
    </xdr:from>
    <xdr:to>
      <xdr:col>10</xdr:col>
      <xdr:colOff>1010520</xdr:colOff>
      <xdr:row>5</xdr:row>
      <xdr:rowOff>1357920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9289440" y="3707640"/>
          <a:ext cx="991440" cy="429480"/>
        </a:xfrm>
        <a:prstGeom prst="rect">
          <a:avLst/>
        </a:prstGeom>
        <a:ln w="0">
          <a:noFill/>
        </a:ln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FB94794-F893-49D6-879D-EF302F1D6EBE}" diskRevisions="1" revisionId="31" version="3" protected="1">
  <header guid="{50317204-C1FD-49E1-AEFD-7C5B2632DD75}" dateTime="2026-10-02T15:26:45" maxSheetId="3" userName="user-snb" r:id="rId1">
    <sheetIdMap count="2">
      <sheetId val="1"/>
      <sheetId val="2"/>
    </sheetIdMap>
  </header>
  <header guid="{2D6B8A18-814F-4F9A-AD31-40BC5A7D56C3}" dateTime="2026-10-02T16:16:10" maxSheetId="3" userName="user-snb" r:id="rId2" minRId="1" maxRId="13">
    <sheetIdMap count="2">
      <sheetId val="1"/>
      <sheetId val="2"/>
    </sheetIdMap>
  </header>
  <header guid="{F18DE885-F13D-48C7-94B3-3E6B06227BCD}" dateTime="2026-10-05T09:08:10" maxSheetId="3" userName="user-snb" r:id="rId3" minRId="15" maxRId="18">
    <sheetIdMap count="2">
      <sheetId val="1"/>
      <sheetId val="2"/>
    </sheetIdMap>
  </header>
  <header guid="{BAC408BA-A697-406C-9615-9177501C88F8}" dateTime="2026-10-05T15:08:29" maxSheetId="3" userName="user-snb" r:id="rId4" minRId="20" maxRId="26">
    <sheetIdMap count="2">
      <sheetId val="1"/>
      <sheetId val="2"/>
    </sheetIdMap>
  </header>
  <header guid="{8FB94794-F893-49D6-879D-EF302F1D6EBE}" dateTime="2026-10-05T15:11:15" maxSheetId="3" userName="user-snb" r:id="rId5" minRId="27" maxRId="31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nc r="O8">
      <f>E8*G8</f>
    </nc>
    <odxf>
      <numFmt numFmtId="0" formatCode="General"/>
    </odxf>
    <ndxf>
      <numFmt numFmtId="4" formatCode="#,##0.00"/>
    </ndxf>
  </rcc>
  <rcc rId="2" sId="1">
    <nc r="P7">
      <f>E7*H7</f>
    </nc>
  </rcc>
  <rcc rId="3" sId="1" odxf="1" dxf="1">
    <nc r="P8">
      <f>E8*H8</f>
    </nc>
    <odxf>
      <numFmt numFmtId="0" formatCode="General"/>
    </odxf>
    <ndxf>
      <numFmt numFmtId="4" formatCode="#,##0.00"/>
    </ndxf>
  </rcc>
  <rcc rId="4" sId="1" numFmtId="4">
    <oc r="H8">
      <v>3690.5</v>
    </oc>
    <nc r="H8">
      <v>1428.96</v>
    </nc>
  </rcc>
  <rcc rId="5" sId="1" numFmtId="4">
    <oc r="G8">
      <v>3589.85</v>
    </oc>
    <nc r="G8">
      <v>1366.83</v>
    </nc>
  </rcc>
  <rcc rId="6" sId="1">
    <oc r="B7" t="inlineStr">
      <is>
        <t>Подшлемник зимний</t>
      </is>
    </oc>
    <nc r="B7" t="inlineStr">
      <is>
        <t>Перчатки противокислотные</t>
      </is>
    </nc>
  </rcc>
  <rcc rId="7" sId="1">
    <oc r="B8" t="inlineStr">
      <is>
        <t>Щиток сварщика защитный лицевой</t>
      </is>
    </oc>
    <nc r="B8" t="inlineStr">
      <is>
        <t>Аптечка автомобильная</t>
      </is>
    </nc>
  </rcc>
  <rcc rId="8" sId="1">
    <oc r="B12" t="inlineStr">
      <is>
        <t>Начальная (максимальная) цена контракта принята в сумме: 72 160,00 (Семьдесят две тысячи сто шестьдесят) руб. 00 коп.</t>
      </is>
    </oc>
    <nc r="B12" t="inlineStr">
      <is>
        <t>Начальная (максимальная) цена контракта принята в сумме: 24 531,15 (Двадцать четыре тысячи пятьсот тридцать один) руб. 15 коп.</t>
      </is>
    </nc>
  </rcc>
  <rcc rId="9" sId="1" odxf="1" dxf="1">
    <nc r="B15" t="inlineStr">
      <is>
        <t xml:space="preserve">Инициатор закупки: </t>
      </is>
    </nc>
    <odxf>
      <font>
        <name val="Times New Roman"/>
        <scheme val="none"/>
      </font>
    </odxf>
    <ndxf>
      <font>
        <color indexed="64"/>
        <name val="Times New Roman"/>
        <scheme val="none"/>
      </font>
    </ndxf>
  </rcc>
  <rcc rId="10" sId="1" odxf="1" dxf="1">
    <nc r="C15" t="inlineStr">
      <is>
        <t>инженер ОСХ</t>
      </is>
    </nc>
    <odxf>
      <font>
        <name val="Times New Roman"/>
        <scheme val="none"/>
      </font>
      <alignment horizontal="right" readingOrder="0"/>
    </odxf>
    <ndxf>
      <font>
        <color indexed="64"/>
        <name val="Times New Roman"/>
        <scheme val="none"/>
      </font>
      <alignment horizontal="center" readingOrder="0"/>
    </ndxf>
  </rcc>
  <rfmt sheetId="1" sqref="D15" start="0" length="0">
    <dxf>
      <font>
        <color indexed="64"/>
        <name val="Times New Roman"/>
        <scheme val="none"/>
      </font>
    </dxf>
  </rfmt>
  <rfmt sheetId="1" sqref="E15" start="0" length="0">
    <dxf>
      <font>
        <color indexed="64"/>
        <name val="Times New Roman"/>
        <scheme val="none"/>
      </font>
    </dxf>
  </rfmt>
  <rfmt sheetId="1" sqref="F15" start="0" length="0">
    <dxf>
      <font>
        <color indexed="64"/>
        <name val="Times New Roman"/>
        <scheme val="none"/>
      </font>
    </dxf>
  </rfmt>
  <rcc rId="11" sId="1" odxf="1" dxf="1">
    <nc r="G15" t="inlineStr">
      <is>
        <t>Мысов С.А.</t>
      </is>
    </nc>
    <odxf>
      <font>
        <sz val="10"/>
        <name val="Times New Roman"/>
        <scheme val="none"/>
      </font>
      <alignment horizontal="general" vertical="bottom" readingOrder="0"/>
    </odxf>
    <ndxf>
      <font>
        <sz val="10"/>
        <color indexed="64"/>
        <name val="Times New Roman"/>
        <scheme val="none"/>
      </font>
      <alignment horizontal="center" vertical="top" readingOrder="0"/>
    </ndxf>
  </rcc>
  <rrc rId="12" sId="1" ref="A13:XFD13" action="deleteRow">
    <rfmt sheetId="1" xfDxf="1" sqref="A13:XFD13" start="0" length="0"/>
    <rfmt sheetId="1" sqref="A13" start="0" length="0">
      <dxf>
        <font>
          <sz val="10"/>
          <color rgb="FF000000"/>
          <name val="Times New Roman"/>
          <scheme val="none"/>
        </font>
      </dxf>
    </rfmt>
    <rfmt sheetId="1" sqref="B13" start="0" length="0">
      <dxf>
        <font>
          <sz val="10"/>
          <color rgb="FF000000"/>
          <name val="Times New Roman"/>
          <scheme val="none"/>
        </font>
        <alignment vertical="center" readingOrder="0"/>
      </dxf>
    </rfmt>
    <rfmt sheetId="1" sqref="C13" start="0" length="0">
      <dxf>
        <font>
          <sz val="10"/>
          <color rgb="FF000000"/>
          <name val="Times New Roman"/>
          <scheme val="none"/>
        </font>
      </dxf>
    </rfmt>
    <rfmt sheetId="1" sqref="D13" start="0" length="0">
      <dxf>
        <font>
          <sz val="10"/>
          <color rgb="FF000000"/>
          <name val="Times New Roman"/>
          <scheme val="none"/>
        </font>
      </dxf>
    </rfmt>
    <rfmt sheetId="1" sqref="E13" start="0" length="0">
      <dxf>
        <font>
          <sz val="10"/>
          <color rgb="FF000000"/>
          <name val="Times New Roman"/>
          <scheme val="none"/>
        </font>
      </dxf>
    </rfmt>
    <rfmt sheetId="1" sqref="F13" start="0" length="0">
      <dxf>
        <font>
          <sz val="10"/>
          <color rgb="FF000000"/>
          <name val="Times New Roman"/>
          <scheme val="none"/>
        </font>
      </dxf>
    </rfmt>
    <rfmt sheetId="1" sqref="G13" start="0" length="0">
      <dxf>
        <font>
          <sz val="10"/>
          <color rgb="FF000000"/>
          <name val="Times New Roman"/>
          <scheme val="none"/>
        </font>
      </dxf>
    </rfmt>
    <rfmt sheetId="1" sqref="H13" start="0" length="0">
      <dxf>
        <font>
          <sz val="10"/>
          <color rgb="FF000000"/>
          <name val="Times New Roman"/>
          <scheme val="none"/>
        </font>
      </dxf>
    </rfmt>
    <rfmt sheetId="1" sqref="I13" start="0" length="0">
      <dxf>
        <font>
          <sz val="10"/>
          <color rgb="FF000000"/>
          <name val="Times New Roman"/>
          <scheme val="none"/>
        </font>
      </dxf>
    </rfmt>
    <rfmt sheetId="1" sqref="J13" start="0" length="0">
      <dxf>
        <font>
          <sz val="10"/>
          <color rgb="FF000000"/>
          <name val="Times New Roman"/>
          <scheme val="none"/>
        </font>
      </dxf>
    </rfmt>
    <rfmt sheetId="1" sqref="K13" start="0" length="0">
      <dxf>
        <font>
          <sz val="10"/>
          <color rgb="FF000000"/>
          <name val="Times New Roman"/>
          <scheme val="none"/>
        </font>
      </dxf>
    </rfmt>
    <rfmt sheetId="1" sqref="L13" start="0" length="0">
      <dxf>
        <font>
          <sz val="10"/>
          <color rgb="FF000000"/>
          <name val="Times New Roman"/>
          <scheme val="none"/>
        </font>
      </dxf>
    </rfmt>
    <rfmt sheetId="1" sqref="M13" start="0" length="0">
      <dxf>
        <font>
          <sz val="10"/>
          <color rgb="FF000000"/>
          <name val="Times New Roman"/>
          <scheme val="none"/>
        </font>
      </dxf>
    </rfmt>
    <rfmt sheetId="1" sqref="N13" start="0" length="0">
      <dxf>
        <font>
          <sz val="10"/>
          <color rgb="FF000000"/>
          <name val="Times New Roman"/>
          <scheme val="none"/>
        </font>
      </dxf>
    </rfmt>
    <rfmt sheetId="1" sqref="O13" start="0" length="0">
      <dxf>
        <font>
          <sz val="10"/>
          <color rgb="FF000000"/>
          <name val="Times New Roman"/>
          <scheme val="none"/>
        </font>
      </dxf>
    </rfmt>
    <rfmt sheetId="1" sqref="P13" start="0" length="0">
      <dxf>
        <font>
          <sz val="10"/>
          <color rgb="FF000000"/>
          <name val="Times New Roman"/>
          <scheme val="none"/>
        </font>
      </dxf>
    </rfmt>
  </rrc>
  <rfmt sheetId="1" sqref="C15" start="0" length="0">
    <dxf>
      <font>
        <sz val="9"/>
        <color indexed="64"/>
        <name val="Times New Roman"/>
        <scheme val="none"/>
      </font>
      <alignment horizontal="left" readingOrder="0"/>
      <border outline="0">
        <top style="thin">
          <color auto="1"/>
        </top>
      </border>
    </dxf>
  </rfmt>
  <rfmt sheetId="1" sqref="D15" start="0" length="0">
    <dxf>
      <font>
        <sz val="9"/>
        <color indexed="64"/>
        <name val="Times New Roman"/>
        <scheme val="none"/>
      </font>
      <numFmt numFmtId="0" formatCode="General"/>
      <border outline="0">
        <top style="thin">
          <color auto="1"/>
        </top>
      </border>
    </dxf>
  </rfmt>
  <rfmt sheetId="1" sqref="E15" start="0" length="0">
    <dxf>
      <font>
        <sz val="9"/>
        <color indexed="64"/>
        <name val="Times New Roman"/>
        <scheme val="none"/>
      </font>
      <numFmt numFmtId="0" formatCode="General"/>
      <border outline="0">
        <top style="thin">
          <color auto="1"/>
        </top>
      </border>
    </dxf>
  </rfmt>
  <rfmt sheetId="1" sqref="F15" start="0" length="0">
    <dxf>
      <font>
        <sz val="9"/>
        <color indexed="64"/>
        <name val="Times New Roman"/>
        <scheme val="none"/>
      </font>
      <numFmt numFmtId="0" formatCode="General"/>
      <border outline="0">
        <top style="thin">
          <color auto="1"/>
        </top>
      </border>
    </dxf>
  </rfmt>
  <rfmt sheetId="1" sqref="G15" start="0" length="0">
    <dxf>
      <font>
        <sz val="9"/>
        <color indexed="64"/>
        <name val="Times New Roman"/>
        <scheme val="none"/>
      </font>
      <alignment horizontal="left" vertical="top" readingOrder="0"/>
      <border outline="0">
        <top style="thin">
          <color auto="1"/>
        </top>
      </border>
    </dxf>
  </rfmt>
  <rcc rId="13" sId="1">
    <nc r="C15" t="inlineStr">
      <is>
        <t>должность, отдел,                              подпись                                /расшифровка/</t>
      </is>
    </nc>
  </rcc>
  <rcv guid="{616B5E70-8A50-49FF-9A3B-A03712B20A5F}" action="delete"/>
  <rdn rId="0" localSheetId="1" customView="1" name="Z_616B5E70_8A50_49FF_9A3B_A03712B20A5F_.wvu.PrintArea" hidden="1" oldHidden="1">
    <formula>'Расчет цены (2)'!$A$1:$P$15</formula>
  </rdn>
  <rcv guid="{616B5E70-8A50-49FF-9A3B-A03712B20A5F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O7">
      <f>E7*G7</f>
    </oc>
    <nc r="O7"/>
  </rcc>
  <rcc rId="16" sId="1">
    <oc r="P7">
      <f>E7*H7</f>
    </oc>
    <nc r="P7"/>
  </rcc>
  <rcc rId="17" sId="1">
    <oc r="O8">
      <f>E8*G8</f>
    </oc>
    <nc r="O8"/>
  </rcc>
  <rcc rId="18" sId="1">
    <oc r="P8">
      <f>E8*H8</f>
    </oc>
    <nc r="P8"/>
  </rcc>
  <rcv guid="{616B5E70-8A50-49FF-9A3B-A03712B20A5F}" action="delete"/>
  <rdn rId="0" localSheetId="1" customView="1" name="Z_616B5E70_8A50_49FF_9A3B_A03712B20A5F_.wvu.PrintArea" hidden="1" oldHidden="1">
    <formula>'Расчет цены (2)'!$A$1:$N$15</formula>
    <oldFormula>'Расчет цены (2)'!$A$1:$P$15</oldFormula>
  </rdn>
  <rcv guid="{616B5E70-8A50-49FF-9A3B-A03712B20A5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" sId="1" ref="A8:XFD8" action="deleteRow">
    <undo index="0" exp="area" dr="N7:N8" r="N9" sId="1"/>
    <undo index="4" exp="ref" v="1" dr="H8" r="H9" sId="1"/>
    <undo index="3" exp="ref" v="1" dr="E8" r="H9" sId="1"/>
    <undo index="4" exp="ref" v="1" dr="G8" r="G9" sId="1"/>
    <undo index="3" exp="ref" v="1" dr="E8" r="G9" sId="1"/>
    <undo index="4" exp="ref" v="1" dr="F8" r="F9" sId="1"/>
    <undo index="3" exp="ref" v="1" dr="E8" r="F9" sId="1"/>
    <rfmt sheetId="1" xfDxf="1" sqref="A8:XFD8" start="0" length="0">
      <dxf>
        <font>
          <sz val="10"/>
          <name val="Times New Roman"/>
          <scheme val="none"/>
        </font>
        <alignment horizontal="center" vertical="center" readingOrder="0"/>
      </dxf>
    </rfmt>
    <rcc rId="0" sId="1" dxf="1">
      <nc r="A8">
        <f>A7+1</f>
      </nc>
      <ndxf>
        <alignment wrapText="1" readingOrder="0"/>
        <border outline="0">
          <left style="thin">
            <color auto="1"/>
          </left>
          <top style="thin">
            <color auto="1"/>
          </top>
          <bottom style="thin">
            <color auto="1"/>
          </bottom>
        </border>
      </ndxf>
    </rcc>
    <rcc rId="0" sId="1" dxf="1">
      <nc r="B8" t="inlineStr">
        <is>
          <t>Аптечка автомобильная</t>
        </is>
      </nc>
      <ndxf>
        <font>
          <sz val="9"/>
          <name val="Times New Roman"/>
          <scheme val="none"/>
        </font>
        <numFmt numFmtId="30" formatCode="@"/>
        <alignment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C8" t="inlineStr">
        <is>
          <t>В соответствии с описанием объекта закупки</t>
        </is>
      </nc>
      <ndxf>
        <font>
          <sz val="9"/>
          <name val="Times New Roman"/>
          <scheme val="none"/>
        </font>
        <alignment wrapText="1" readingOrder="0"/>
        <border outline="0"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D8" t="inlineStr">
        <is>
          <t>шт</t>
        </is>
      </nc>
      <ndxf>
        <font>
          <sz val="9"/>
          <name val="Times New Roman"/>
          <scheme val="none"/>
        </font>
        <numFmt numFmtId="30" formatCode="@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8">
        <v>15</v>
      </nc>
      <ndxf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4">
      <nc r="F8">
        <v>1242.57</v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4">
      <nc r="G8">
        <v>1366.83</v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4">
      <nc r="H8">
        <v>1428.96</v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I8" t="inlineStr">
        <is>
          <t>-</t>
        </is>
      </nc>
      <ndxf>
        <numFmt numFmtId="4" formatCode="#,##0.00"/>
        <alignment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J8">
        <f>AVERAGE(F8:H8)</f>
      </nc>
      <ndxf>
        <numFmt numFmtId="4" formatCode="#,##0.00"/>
        <alignment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K8">
        <f>STDEV(F8:H8)</f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L8">
        <f>K8/J8*100</f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M8">
        <f>F8</f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N8">
        <f>M8*E8</f>
      </nc>
      <ndxf>
        <numFmt numFmtId="4" formatCode="#,##0.0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O8" start="0" length="0">
      <dxf>
        <numFmt numFmtId="4" formatCode="#,##0.00"/>
      </dxf>
    </rfmt>
    <rfmt sheetId="1" sqref="P8" start="0" length="0">
      <dxf>
        <numFmt numFmtId="4" formatCode="#,##0.00"/>
      </dxf>
    </rfmt>
  </rrc>
  <rcc rId="21" sId="1">
    <oc r="F8">
      <f>SUM(E7*F7,#REF!*#REF!)</f>
    </oc>
    <nc r="F8">
      <f>SUM(E7*F7)</f>
    </nc>
  </rcc>
  <rcc rId="22" sId="1">
    <oc r="G8">
      <f>SUM(E7*G7,#REF!*#REF!)</f>
    </oc>
    <nc r="G8">
      <f>SUM(E7*G7)</f>
    </nc>
  </rcc>
  <rcc rId="23" sId="1">
    <oc r="H8">
      <f>SUM(E7*H7,#REF!*#REF!)</f>
    </oc>
    <nc r="H8">
      <f>SUM(E7*H7)</f>
    </nc>
  </rcc>
  <rcc rId="24" sId="1">
    <oc r="A3" t="inlineStr">
      <is>
        <t>Предмет контракта: Поставка средств индивидуальной защиты</t>
      </is>
    </oc>
    <nc r="A3" t="inlineStr">
      <is>
        <t>Предмет контракта: Поставка частей и принадлежностей для тахографов</t>
      </is>
    </nc>
  </rcc>
  <rcc rId="25" sId="1">
    <oc r="D7" t="inlineStr">
      <is>
        <t>пар</t>
      </is>
    </oc>
    <nc r="D7" t="inlineStr">
      <is>
        <t>шт</t>
      </is>
    </nc>
  </rcc>
  <rcc rId="26" sId="1">
    <oc r="E7">
      <v>20</v>
    </oc>
    <nc r="E7">
      <v>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 numFmtId="4">
    <oc r="H7">
      <v>353.56</v>
    </oc>
    <nc r="H7">
      <v>7560</v>
    </nc>
  </rcc>
  <rcc rId="28" sId="1" numFmtId="4">
    <oc r="G7">
      <v>324.08999999999997</v>
    </oc>
    <nc r="G7">
      <v>6930</v>
    </nc>
  </rcc>
  <rcc rId="29" sId="1" numFmtId="4">
    <oc r="F7">
      <v>294.63</v>
    </oc>
    <nc r="F7">
      <v>6300</v>
    </nc>
  </rcc>
  <rcc rId="30" sId="1">
    <oc r="B11" t="inlineStr">
      <is>
        <t>Начальная (максимальная) цена контракта принята в сумме: 24 531,15 (Двадцать четыре тысячи пятьсот тридцать один) руб. 15 коп.</t>
      </is>
    </oc>
    <nc r="B11" t="inlineStr">
      <is>
        <t>Начальная (максимальная) цена контракта принята в сумме: 6 300,00 (Шесть тысяч триста) руб. 00 коп.</t>
      </is>
    </nc>
  </rcc>
  <rcc rId="31" sId="1">
    <oc r="B7" t="inlineStr">
      <is>
        <t>Перчатки противокислотные</t>
      </is>
    </oc>
    <nc r="B7" t="inlineStr">
      <is>
        <t xml:space="preserve">Карта водителя для тахографа с СКЗИ 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2"/>
  <sheetViews>
    <sheetView tabSelected="1" view="pageBreakPreview" zoomScale="90" zoomScaleNormal="90" zoomScaleSheetLayoutView="90" workbookViewId="0">
      <selection activeCell="C7" sqref="C7"/>
    </sheetView>
  </sheetViews>
  <sheetFormatPr defaultColWidth="9.140625" defaultRowHeight="15" x14ac:dyDescent="0.25"/>
  <cols>
    <col min="1" max="1" width="3.140625" style="1" customWidth="1"/>
    <col min="2" max="2" width="29.28515625" style="1" customWidth="1"/>
    <col min="3" max="3" width="21" style="1" customWidth="1"/>
    <col min="4" max="5" width="5.85546875" style="1" customWidth="1"/>
    <col min="6" max="6" width="14.7109375" style="1" customWidth="1"/>
    <col min="7" max="7" width="16" style="1" customWidth="1"/>
    <col min="8" max="8" width="14.42578125" style="1" customWidth="1"/>
    <col min="9" max="9" width="5.5703125" style="1" customWidth="1"/>
    <col min="10" max="10" width="15.5703125" style="1" customWidth="1"/>
    <col min="11" max="11" width="15.42578125" style="1" customWidth="1"/>
    <col min="12" max="12" width="14.28515625" style="1" customWidth="1"/>
    <col min="13" max="14" width="15.140625" style="1" customWidth="1"/>
    <col min="15" max="15" width="10.28515625" style="1" customWidth="1"/>
    <col min="16" max="16" width="10" style="1" customWidth="1"/>
    <col min="17" max="1024" width="9.140625" style="1"/>
  </cols>
  <sheetData>
    <row r="1" spans="1:16" ht="24.7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6" ht="21.7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20.25" customHeight="1" x14ac:dyDescent="0.25">
      <c r="A3" s="45" t="s">
        <v>41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6" ht="69.75" customHeight="1" x14ac:dyDescent="0.25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6" ht="39" customHeight="1" x14ac:dyDescent="0.25">
      <c r="A5" s="47" t="s">
        <v>3</v>
      </c>
      <c r="B5" s="47" t="s">
        <v>4</v>
      </c>
      <c r="C5" s="48" t="s">
        <v>5</v>
      </c>
      <c r="D5" s="48" t="s">
        <v>6</v>
      </c>
      <c r="E5" s="48" t="s">
        <v>33</v>
      </c>
      <c r="F5" s="48" t="s">
        <v>7</v>
      </c>
      <c r="G5" s="48"/>
      <c r="H5" s="48"/>
      <c r="I5" s="48"/>
      <c r="J5" s="49" t="s">
        <v>8</v>
      </c>
      <c r="K5" s="49"/>
      <c r="L5" s="49"/>
      <c r="M5" s="50" t="s">
        <v>9</v>
      </c>
      <c r="N5" s="51" t="s">
        <v>34</v>
      </c>
    </row>
    <row r="6" spans="1:16" ht="108.75" customHeight="1" x14ac:dyDescent="0.25">
      <c r="A6" s="47"/>
      <c r="B6" s="47"/>
      <c r="C6" s="48"/>
      <c r="D6" s="48"/>
      <c r="E6" s="48"/>
      <c r="F6" s="3" t="s">
        <v>10</v>
      </c>
      <c r="G6" s="3" t="s">
        <v>11</v>
      </c>
      <c r="H6" s="3" t="s">
        <v>12</v>
      </c>
      <c r="I6" s="3" t="s">
        <v>13</v>
      </c>
      <c r="J6" s="2" t="s">
        <v>14</v>
      </c>
      <c r="K6" s="4" t="s">
        <v>15</v>
      </c>
      <c r="L6" s="4" t="s">
        <v>16</v>
      </c>
      <c r="M6" s="50"/>
      <c r="N6" s="52"/>
    </row>
    <row r="7" spans="1:16" s="29" customFormat="1" ht="33.75" customHeight="1" x14ac:dyDescent="0.25">
      <c r="A7" s="5">
        <v>1</v>
      </c>
      <c r="B7" s="30" t="s">
        <v>43</v>
      </c>
      <c r="C7" s="26" t="s">
        <v>17</v>
      </c>
      <c r="D7" s="31" t="s">
        <v>20</v>
      </c>
      <c r="E7" s="27">
        <v>1</v>
      </c>
      <c r="F7" s="7">
        <v>6300</v>
      </c>
      <c r="G7" s="7">
        <v>6930</v>
      </c>
      <c r="H7" s="7">
        <v>7560</v>
      </c>
      <c r="I7" s="6" t="s">
        <v>18</v>
      </c>
      <c r="J7" s="6">
        <f t="shared" ref="J7" si="0">AVERAGE(F7:H7)</f>
        <v>6930</v>
      </c>
      <c r="K7" s="7">
        <f t="shared" ref="K7" si="1">STDEV(F7:H7)</f>
        <v>630</v>
      </c>
      <c r="L7" s="7">
        <f t="shared" ref="L7" si="2">K7/J7*100</f>
        <v>9.0909090909090917</v>
      </c>
      <c r="M7" s="7">
        <f>F7</f>
        <v>6300</v>
      </c>
      <c r="N7" s="7">
        <f>M7*E7</f>
        <v>6300</v>
      </c>
      <c r="O7" s="28"/>
      <c r="P7" s="28"/>
    </row>
    <row r="8" spans="1:16" s="8" customFormat="1" ht="26.1" customHeight="1" x14ac:dyDescent="0.25">
      <c r="A8" s="39" t="s">
        <v>19</v>
      </c>
      <c r="B8" s="40"/>
      <c r="C8" s="40" t="s">
        <v>17</v>
      </c>
      <c r="D8" s="40" t="s">
        <v>20</v>
      </c>
      <c r="E8" s="17"/>
      <c r="F8" s="9">
        <f>SUM(E7*F7)</f>
        <v>6300</v>
      </c>
      <c r="G8" s="9">
        <f>SUM(E7*G7)</f>
        <v>6930</v>
      </c>
      <c r="H8" s="9">
        <f>SUM(E7*H7)</f>
        <v>7560</v>
      </c>
      <c r="I8" s="6" t="s">
        <v>18</v>
      </c>
      <c r="J8" s="9"/>
      <c r="K8" s="9"/>
      <c r="L8" s="9"/>
      <c r="M8" s="9"/>
      <c r="N8" s="9">
        <f>SUM(N7:N7)</f>
        <v>6300</v>
      </c>
      <c r="O8" s="16"/>
      <c r="P8" s="16"/>
    </row>
    <row r="9" spans="1:16" s="8" customFormat="1" ht="13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3"/>
      <c r="L9" s="10"/>
      <c r="M9" s="10"/>
      <c r="N9" s="10"/>
    </row>
    <row r="10" spans="1:16" s="8" customFormat="1" ht="18.75" customHeight="1" x14ac:dyDescent="0.25">
      <c r="A10" s="10"/>
      <c r="B10" s="10" t="s">
        <v>35</v>
      </c>
      <c r="C10" s="10"/>
      <c r="D10" s="10"/>
      <c r="E10" s="10"/>
      <c r="F10" s="10"/>
      <c r="G10" s="10"/>
      <c r="H10" s="10"/>
      <c r="I10" s="10"/>
      <c r="J10" s="10"/>
      <c r="K10" s="13"/>
      <c r="L10" s="10"/>
      <c r="M10" s="10"/>
      <c r="N10" s="10"/>
    </row>
    <row r="11" spans="1:16" s="33" customFormat="1" ht="19.5" customHeight="1" x14ac:dyDescent="0.25">
      <c r="A11" s="32"/>
      <c r="B11" s="32" t="s">
        <v>42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4"/>
    </row>
    <row r="12" spans="1:16" ht="18.75" customHeight="1" x14ac:dyDescent="0.25">
      <c r="B12" s="41" t="s">
        <v>36</v>
      </c>
      <c r="C12" s="41"/>
      <c r="D12" s="42"/>
      <c r="E12" s="42"/>
      <c r="F12" s="42"/>
    </row>
    <row r="13" spans="1:16" ht="21" customHeight="1" x14ac:dyDescent="0.25">
      <c r="B13" s="35" t="s">
        <v>37</v>
      </c>
      <c r="C13" s="36" t="s">
        <v>38</v>
      </c>
      <c r="D13" s="37"/>
      <c r="E13" s="37"/>
      <c r="F13" s="37"/>
      <c r="G13" s="36" t="s">
        <v>39</v>
      </c>
    </row>
    <row r="14" spans="1:16" ht="15.75" x14ac:dyDescent="0.25">
      <c r="B14" s="14"/>
      <c r="C14" s="38" t="s">
        <v>40</v>
      </c>
      <c r="D14" s="38"/>
      <c r="E14" s="38"/>
      <c r="F14" s="38"/>
      <c r="G14" s="38"/>
    </row>
    <row r="15" spans="1:16" ht="15.75" x14ac:dyDescent="0.25">
      <c r="B15" s="14"/>
    </row>
    <row r="16" spans="1:16" ht="15.75" x14ac:dyDescent="0.25">
      <c r="B16" s="14"/>
      <c r="C16" s="11"/>
      <c r="D16" s="11"/>
      <c r="E16" s="11"/>
      <c r="F16" s="11"/>
    </row>
    <row r="17" spans="2:7" ht="15.75" x14ac:dyDescent="0.25">
      <c r="B17" s="14"/>
      <c r="C17" s="11"/>
      <c r="D17" s="11"/>
      <c r="E17" s="11"/>
      <c r="F17" s="11"/>
      <c r="G17" s="11"/>
    </row>
    <row r="18" spans="2:7" ht="15.75" x14ac:dyDescent="0.25">
      <c r="B18" s="14"/>
    </row>
    <row r="19" spans="2:7" ht="15.75" x14ac:dyDescent="0.25">
      <c r="B19" s="14"/>
      <c r="G19" s="12"/>
    </row>
    <row r="20" spans="2:7" ht="15.75" x14ac:dyDescent="0.25">
      <c r="B20" s="14"/>
    </row>
    <row r="21" spans="2:7" ht="15.75" x14ac:dyDescent="0.25">
      <c r="B21" s="14"/>
    </row>
    <row r="22" spans="2:7" ht="15.75" x14ac:dyDescent="0.25">
      <c r="B22" s="14"/>
    </row>
  </sheetData>
  <customSheetViews>
    <customSheetView guid="{616B5E70-8A50-49FF-9A3B-A03712B20A5F}" scale="90" showPageBreaks="1" fitToPage="1" printArea="1" view="pageBreakPreview">
      <selection activeCell="Q7" sqref="Q7"/>
      <pageMargins left="0.39370078740157483" right="0" top="0.39370078740157483" bottom="0" header="0" footer="0"/>
      <pageSetup paperSize="9" scale="73" firstPageNumber="0" fitToHeight="0" orientation="landscape" horizontalDpi="300" verticalDpi="300" r:id="rId1"/>
    </customSheetView>
  </customSheetViews>
  <mergeCells count="16">
    <mergeCell ref="A8:D8"/>
    <mergeCell ref="B12:C12"/>
    <mergeCell ref="D12:F12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I5"/>
    <mergeCell ref="J5:L5"/>
    <mergeCell ref="M5:M6"/>
    <mergeCell ref="N5:N6"/>
  </mergeCells>
  <pageMargins left="0.39370078740157483" right="0" top="0.39370078740157483" bottom="0" header="0" footer="0"/>
  <pageSetup paperSize="9" scale="73" firstPageNumber="0" fitToHeight="0"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activeCell="Z4" sqref="Z4"/>
    </sheetView>
  </sheetViews>
  <sheetFormatPr defaultRowHeight="15" x14ac:dyDescent="0.25"/>
  <cols>
    <col min="1" max="1" width="3.5703125" customWidth="1"/>
    <col min="2" max="2" width="7.85546875" customWidth="1"/>
    <col min="3" max="3" width="3.5703125" customWidth="1"/>
    <col min="4" max="4" width="9" customWidth="1"/>
    <col min="5" max="5" width="2.7109375" customWidth="1"/>
    <col min="6" max="6" width="8" customWidth="1"/>
    <col min="7" max="7" width="3.5703125" customWidth="1"/>
    <col min="8" max="8" width="9" customWidth="1"/>
    <col min="9" max="9" width="3.5703125" customWidth="1"/>
    <col min="10" max="10" width="9" customWidth="1"/>
    <col min="11" max="11" width="2.7109375" customWidth="1"/>
    <col min="12" max="12" width="8" customWidth="1"/>
    <col min="13" max="13" width="3.5703125" customWidth="1"/>
    <col min="14" max="14" width="9" customWidth="1"/>
    <col min="15" max="15" width="3" customWidth="1"/>
    <col min="16" max="16" width="8" customWidth="1"/>
    <col min="17" max="17" width="3" customWidth="1"/>
    <col min="18" max="18" width="8" customWidth="1"/>
    <col min="19" max="19" width="3" customWidth="1"/>
    <col min="20" max="20" width="8" customWidth="1"/>
    <col min="21" max="21" width="4" customWidth="1"/>
    <col min="22" max="22" width="9" customWidth="1"/>
    <col min="23" max="23" width="3" customWidth="1"/>
    <col min="24" max="24" width="8" customWidth="1"/>
    <col min="26" max="26" width="10" bestFit="1" customWidth="1"/>
  </cols>
  <sheetData>
    <row r="1" spans="1:26" ht="28.5" customHeight="1" x14ac:dyDescent="0.25">
      <c r="A1" s="23"/>
      <c r="B1" s="24" t="s">
        <v>21</v>
      </c>
      <c r="C1" s="23"/>
      <c r="D1" s="24" t="s">
        <v>22</v>
      </c>
      <c r="E1" s="23"/>
      <c r="F1" s="24" t="s">
        <v>23</v>
      </c>
      <c r="G1" s="23"/>
      <c r="H1" s="24" t="s">
        <v>24</v>
      </c>
      <c r="I1" s="23"/>
      <c r="J1" s="24" t="s">
        <v>25</v>
      </c>
      <c r="K1" s="23"/>
      <c r="L1" s="24" t="s">
        <v>26</v>
      </c>
      <c r="M1" s="23"/>
      <c r="N1" s="23" t="s">
        <v>27</v>
      </c>
      <c r="O1" s="23"/>
      <c r="P1" s="23" t="s">
        <v>28</v>
      </c>
      <c r="Q1" s="23"/>
      <c r="R1" s="23" t="s">
        <v>29</v>
      </c>
      <c r="S1" s="23"/>
      <c r="T1" s="23" t="s">
        <v>30</v>
      </c>
      <c r="U1" s="23"/>
      <c r="V1" s="23" t="s">
        <v>31</v>
      </c>
      <c r="W1" s="23"/>
      <c r="X1" s="23" t="s">
        <v>32</v>
      </c>
    </row>
    <row r="2" spans="1:26" x14ac:dyDescent="0.25">
      <c r="A2" s="20">
        <v>120</v>
      </c>
      <c r="B2" s="21">
        <v>547.29960000000005</v>
      </c>
      <c r="C2" s="20">
        <v>150</v>
      </c>
      <c r="D2" s="21">
        <v>107.72</v>
      </c>
      <c r="E2" s="20">
        <v>75</v>
      </c>
      <c r="F2" s="21">
        <v>88.16</v>
      </c>
      <c r="G2" s="20">
        <v>100</v>
      </c>
      <c r="H2" s="21">
        <f>ROUND(130.6-(130.6*32.5%),2)</f>
        <v>88.16</v>
      </c>
      <c r="I2" s="20">
        <v>125</v>
      </c>
      <c r="J2" s="21">
        <f>ROUND(130.6-(130.6*32.5%),2)</f>
        <v>88.16</v>
      </c>
      <c r="K2" s="20">
        <v>75</v>
      </c>
      <c r="L2" s="21">
        <f>ROUND(130.6-(130.6*32.5%),2)</f>
        <v>88.16</v>
      </c>
      <c r="M2" s="20">
        <v>100</v>
      </c>
      <c r="N2" s="21">
        <f>ROUND(130.6-(130.6*32.5%),2)</f>
        <v>88.16</v>
      </c>
      <c r="O2" s="22">
        <v>25</v>
      </c>
      <c r="P2" s="22">
        <f>ROUND(130.6-(130.6*32.5%),2)</f>
        <v>88.16</v>
      </c>
      <c r="Q2" s="22">
        <v>25</v>
      </c>
      <c r="R2" s="22">
        <f>ROUND(130.6-(130.6*32.5%),2)</f>
        <v>88.16</v>
      </c>
      <c r="S2" s="22">
        <v>40</v>
      </c>
      <c r="T2" s="22">
        <f>ROUND(199.5-(199.5*32.5%),2)</f>
        <v>134.66</v>
      </c>
      <c r="U2" s="22">
        <v>100</v>
      </c>
      <c r="V2" s="22">
        <f>ROUND(116-(116*32.5%),2)</f>
        <v>78.3</v>
      </c>
      <c r="W2" s="22">
        <v>50</v>
      </c>
      <c r="X2" s="22">
        <v>89.44</v>
      </c>
    </row>
    <row r="3" spans="1:26" x14ac:dyDescent="0.25">
      <c r="A3" s="18"/>
      <c r="B3" s="19"/>
    </row>
    <row r="4" spans="1:26" s="15" customFormat="1" x14ac:dyDescent="0.25">
      <c r="A4" s="25"/>
      <c r="B4" s="19">
        <f>A2*B2</f>
        <v>65675.952000000005</v>
      </c>
      <c r="D4" s="15">
        <f>C2*D2</f>
        <v>16158</v>
      </c>
      <c r="F4" s="15">
        <f>E2*F2</f>
        <v>6612</v>
      </c>
      <c r="H4" s="15">
        <f>G2*H2</f>
        <v>8816</v>
      </c>
      <c r="J4" s="15">
        <f>I2*J2</f>
        <v>11020</v>
      </c>
      <c r="L4" s="15">
        <f>K2*L2</f>
        <v>6612</v>
      </c>
      <c r="N4" s="15">
        <f>M2*N2</f>
        <v>8816</v>
      </c>
      <c r="P4" s="15">
        <f>O2*P2</f>
        <v>2204</v>
      </c>
      <c r="R4" s="15">
        <f>Q2*R2</f>
        <v>2204</v>
      </c>
      <c r="T4" s="15">
        <f>S2*T2</f>
        <v>5386.4</v>
      </c>
      <c r="V4" s="15">
        <f>U2*V2</f>
        <v>7830</v>
      </c>
      <c r="X4" s="15">
        <f>W2*X2</f>
        <v>4472</v>
      </c>
      <c r="Z4" s="15">
        <f>SUM(B4:X4)</f>
        <v>145806.35200000001</v>
      </c>
    </row>
    <row r="5" spans="1:26" x14ac:dyDescent="0.25">
      <c r="A5" s="18"/>
      <c r="B5" s="19"/>
    </row>
    <row r="6" spans="1:26" x14ac:dyDescent="0.25">
      <c r="A6" s="18"/>
      <c r="B6" s="21">
        <f>ROUND(810.83-(810.83*32.5%),2)</f>
        <v>547.30999999999995</v>
      </c>
      <c r="D6" s="21">
        <f>ROUND(159.6-(159.6*32.5%),2)</f>
        <v>107.73</v>
      </c>
      <c r="F6" s="21">
        <f>ROUND(130.6-(130.6*32.5%),2)</f>
        <v>88.16</v>
      </c>
      <c r="N6" s="15"/>
      <c r="X6" s="22">
        <f>ROUND(132.5-(132.5*32.5%),2)</f>
        <v>89.44</v>
      </c>
      <c r="Z6" s="15">
        <v>145806.35</v>
      </c>
    </row>
    <row r="7" spans="1:26" x14ac:dyDescent="0.25">
      <c r="A7" s="18"/>
      <c r="B7" s="19"/>
    </row>
    <row r="8" spans="1:26" x14ac:dyDescent="0.25">
      <c r="A8" s="18"/>
      <c r="B8" s="19"/>
    </row>
    <row r="9" spans="1:26" x14ac:dyDescent="0.25">
      <c r="A9" s="18"/>
      <c r="B9" s="19"/>
    </row>
    <row r="10" spans="1:26" x14ac:dyDescent="0.25">
      <c r="A10" s="18"/>
      <c r="B10" s="19"/>
    </row>
    <row r="11" spans="1:26" x14ac:dyDescent="0.25">
      <c r="A11" s="18"/>
      <c r="B11" s="19"/>
    </row>
    <row r="12" spans="1:26" x14ac:dyDescent="0.25">
      <c r="A12" s="18"/>
      <c r="B12" s="19"/>
    </row>
    <row r="13" spans="1:26" x14ac:dyDescent="0.25">
      <c r="A13" s="18"/>
      <c r="B13" s="19"/>
    </row>
  </sheetData>
  <customSheetViews>
    <customSheetView guid="{616B5E70-8A50-49FF-9A3B-A03712B20A5F}">
      <selection activeCell="Z4" sqref="Z4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 (2)</vt:lpstr>
      <vt:lpstr>Лист1</vt:lpstr>
      <vt:lpstr>'Расчет цены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user-snb</cp:lastModifiedBy>
  <cp:revision>28</cp:revision>
  <cp:lastPrinted>2026-10-05T12:11:04Z</cp:lastPrinted>
  <dcterms:created xsi:type="dcterms:W3CDTF">2014-01-15T18:15:09Z</dcterms:created>
  <dcterms:modified xsi:type="dcterms:W3CDTF">2026-10-05T12:11:15Z</dcterms:modified>
  <dc:language>ru-RU</dc:language>
</cp:coreProperties>
</file>