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71 расходка для лаб (Женя)\"/>
    </mc:Choice>
  </mc:AlternateContent>
  <bookViews>
    <workbookView xWindow="0" yWindow="0" windowWidth="28800" windowHeight="11205"/>
  </bookViews>
  <sheets>
    <sheet name="Расчет цены" sheetId="2" r:id="rId1"/>
  </sheets>
  <definedNames>
    <definedName name="_xlnm._FilterDatabase" localSheetId="0" hidden="1">'Расчет цены'!$A$4:$O$29</definedName>
    <definedName name="_xlnm.Print_Area" localSheetId="0">'Расчет цены'!$A$1:$O$30</definedName>
  </definedNames>
  <calcPr calcId="152511"/>
</workbook>
</file>

<file path=xl/calcChain.xml><?xml version="1.0" encoding="utf-8"?>
<calcChain xmlns="http://schemas.openxmlformats.org/spreadsheetml/2006/main">
  <c r="N5" i="2" l="1"/>
  <c r="N14" i="2"/>
  <c r="N15" i="2"/>
  <c r="N16" i="2"/>
  <c r="N17" i="2"/>
  <c r="I6" i="2" l="1"/>
  <c r="J6" i="2"/>
  <c r="M6" i="2"/>
  <c r="N6" i="2"/>
  <c r="O6" i="2" s="1"/>
  <c r="I7" i="2"/>
  <c r="J7" i="2"/>
  <c r="K7" i="2" s="1"/>
  <c r="L7" i="2" s="1"/>
  <c r="M7" i="2"/>
  <c r="N7" i="2"/>
  <c r="O7" i="2"/>
  <c r="I8" i="2"/>
  <c r="J8" i="2"/>
  <c r="K8" i="2" s="1"/>
  <c r="L8" i="2" s="1"/>
  <c r="M8" i="2"/>
  <c r="N8" i="2"/>
  <c r="O8" i="2"/>
  <c r="I9" i="2"/>
  <c r="J9" i="2"/>
  <c r="M9" i="2"/>
  <c r="N9" i="2"/>
  <c r="O9" i="2" s="1"/>
  <c r="I10" i="2"/>
  <c r="J10" i="2"/>
  <c r="K10" i="2" s="1"/>
  <c r="L10" i="2" s="1"/>
  <c r="M10" i="2"/>
  <c r="N10" i="2"/>
  <c r="O10" i="2" s="1"/>
  <c r="I11" i="2"/>
  <c r="J11" i="2"/>
  <c r="K11" i="2" s="1"/>
  <c r="L11" i="2" s="1"/>
  <c r="M11" i="2"/>
  <c r="N11" i="2"/>
  <c r="O11" i="2" s="1"/>
  <c r="I12" i="2"/>
  <c r="J12" i="2"/>
  <c r="K12" i="2" s="1"/>
  <c r="L12" i="2" s="1"/>
  <c r="M12" i="2"/>
  <c r="N12" i="2"/>
  <c r="O12" i="2" s="1"/>
  <c r="I13" i="2"/>
  <c r="J13" i="2"/>
  <c r="K13" i="2" s="1"/>
  <c r="L13" i="2" s="1"/>
  <c r="M13" i="2"/>
  <c r="N13" i="2"/>
  <c r="O13" i="2" s="1"/>
  <c r="I14" i="2"/>
  <c r="J14" i="2"/>
  <c r="K14" i="2" s="1"/>
  <c r="L14" i="2" s="1"/>
  <c r="M14" i="2"/>
  <c r="O14" i="2"/>
  <c r="I15" i="2"/>
  <c r="J15" i="2"/>
  <c r="M15" i="2"/>
  <c r="O15" i="2"/>
  <c r="I16" i="2"/>
  <c r="J16" i="2"/>
  <c r="K16" i="2" s="1"/>
  <c r="L16" i="2" s="1"/>
  <c r="M16" i="2"/>
  <c r="O16" i="2"/>
  <c r="I17" i="2"/>
  <c r="J17" i="2"/>
  <c r="M17" i="2"/>
  <c r="O17" i="2"/>
  <c r="I18" i="2"/>
  <c r="J18" i="2"/>
  <c r="K18" i="2" s="1"/>
  <c r="L18" i="2" s="1"/>
  <c r="M18" i="2"/>
  <c r="N18" i="2"/>
  <c r="O18" i="2" s="1"/>
  <c r="I19" i="2"/>
  <c r="J19" i="2"/>
  <c r="K19" i="2" s="1"/>
  <c r="L19" i="2" s="1"/>
  <c r="M19" i="2"/>
  <c r="N19" i="2"/>
  <c r="O19" i="2" s="1"/>
  <c r="I20" i="2"/>
  <c r="J20" i="2"/>
  <c r="M20" i="2"/>
  <c r="N20" i="2"/>
  <c r="O20" i="2"/>
  <c r="I21" i="2"/>
  <c r="J21" i="2"/>
  <c r="M21" i="2"/>
  <c r="N21" i="2"/>
  <c r="O21" i="2" s="1"/>
  <c r="I22" i="2"/>
  <c r="J22" i="2"/>
  <c r="M22" i="2"/>
  <c r="N22" i="2"/>
  <c r="O22" i="2" s="1"/>
  <c r="I23" i="2"/>
  <c r="J23" i="2"/>
  <c r="M23" i="2"/>
  <c r="N23" i="2"/>
  <c r="O23" i="2" s="1"/>
  <c r="I24" i="2"/>
  <c r="J24" i="2"/>
  <c r="K24" i="2" s="1"/>
  <c r="L24" i="2" s="1"/>
  <c r="M24" i="2"/>
  <c r="N24" i="2"/>
  <c r="O24" i="2" s="1"/>
  <c r="I25" i="2"/>
  <c r="J25" i="2"/>
  <c r="M25" i="2"/>
  <c r="N25" i="2"/>
  <c r="O25" i="2" s="1"/>
  <c r="I26" i="2"/>
  <c r="J26" i="2"/>
  <c r="K26" i="2" s="1"/>
  <c r="L26" i="2" s="1"/>
  <c r="M26" i="2"/>
  <c r="N26" i="2"/>
  <c r="O26" i="2" s="1"/>
  <c r="I27" i="2"/>
  <c r="J27" i="2"/>
  <c r="M27" i="2"/>
  <c r="N27" i="2"/>
  <c r="O27" i="2" s="1"/>
  <c r="K6" i="2" l="1"/>
  <c r="L6" i="2" s="1"/>
  <c r="K20" i="2"/>
  <c r="L20" i="2" s="1"/>
  <c r="K17" i="2"/>
  <c r="L17" i="2" s="1"/>
  <c r="K22" i="2"/>
  <c r="L22" i="2" s="1"/>
  <c r="K27" i="2"/>
  <c r="L27" i="2" s="1"/>
  <c r="K23" i="2"/>
  <c r="L23" i="2" s="1"/>
  <c r="K25" i="2"/>
  <c r="L25" i="2" s="1"/>
  <c r="K21" i="2"/>
  <c r="L21" i="2" s="1"/>
  <c r="K15" i="2"/>
  <c r="L15" i="2" s="1"/>
  <c r="K9" i="2"/>
  <c r="L9" i="2" s="1"/>
  <c r="J5" i="2"/>
  <c r="I5" i="2"/>
  <c r="O5" i="2" l="1"/>
  <c r="O28" i="2" s="1"/>
  <c r="M5" i="2"/>
  <c r="K5" i="2" l="1"/>
  <c r="L5" i="2" s="1"/>
</calcChain>
</file>

<file path=xl/sharedStrings.xml><?xml version="1.0" encoding="utf-8"?>
<sst xmlns="http://schemas.openxmlformats.org/spreadsheetml/2006/main" count="70" uniqueCount="48">
  <si>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</si>
  <si>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</si>
  <si>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</si>
  <si>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</si>
  <si>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</si>
  <si>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</si>
  <si>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</si>
  <si>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</si>
  <si>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</si>
  <si>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3</t>
  </si>
  <si>
    <t>Совокупность значений</t>
  </si>
  <si>
    <t>№ п/п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</si>
  <si>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</si>
  <si>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</si>
  <si>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</si>
  <si>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</si>
  <si>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</si>
  <si>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</si>
  <si>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</si>
  <si>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</si>
  <si>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</si>
  <si>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</si>
  <si>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</t>
  </si>
  <si>
    <t xml:space="preserve">Источник № 2 </t>
  </si>
  <si>
    <t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запрос от 28.09.2026 № МГУ-22/7429, КП от 29.09.2026 № 79661, КП от 29.09.2026 № ЦБ-82642, КП от 29.09.2026 № 3888</t>
  </si>
  <si>
    <t>упак</t>
  </si>
  <si>
    <t xml:space="preserve">Емкость для взвешивания </t>
  </si>
  <si>
    <t>Шпатель-ложка</t>
  </si>
  <si>
    <t xml:space="preserve">Парафинизированная пленка "PARAFILM" </t>
  </si>
  <si>
    <t>Подставка диам. круглодонных колб</t>
  </si>
  <si>
    <t xml:space="preserve">Ерш пробирочный </t>
  </si>
  <si>
    <t xml:space="preserve">Прихватка для горячих предметов </t>
  </si>
  <si>
    <t xml:space="preserve">Кювета для спектрофотометра </t>
  </si>
  <si>
    <t>Палочка лабораторная для перемешивания</t>
  </si>
  <si>
    <t>Контейнер одноразовый медицинский полимерный</t>
  </si>
  <si>
    <t>Штатив для пипеток-дозаторов</t>
  </si>
  <si>
    <t>Ерш бутылочный</t>
  </si>
  <si>
    <t>Контейнер д/отбора, транспортировки и хранения
биологич. Материалов</t>
  </si>
  <si>
    <t>Промывалка</t>
  </si>
  <si>
    <t xml:space="preserve">Штатив-бокс для хранения предметных стекол </t>
  </si>
  <si>
    <t>Пакет одноразовый для сбора, хранения,
обеззараживания и утилизации медицинских
отходов Б</t>
  </si>
  <si>
    <t xml:space="preserve">Емкость-контейнер для
дезинфекции и предстерилизационной обработки
мед. изделий 
</t>
  </si>
  <si>
    <t xml:space="preserve">Спринцовка пластизольная </t>
  </si>
  <si>
    <t xml:space="preserve">Банка для реактивов </t>
  </si>
  <si>
    <t xml:space="preserve">Колба коническая </t>
  </si>
  <si>
    <t xml:space="preserve">Цилиндр мерный </t>
  </si>
  <si>
    <t xml:space="preserve">Бутылка </t>
  </si>
  <si>
    <t xml:space="preserve">Бутыль с краном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</si>
</sst>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,##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2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165" fontId="12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32657</xdr:colOff>
      <xdr:row>3</xdr:row>
      <xdr:rowOff>2490108</xdr:rowOff>
    </xdr:from>
    <xdr:to>
      <xdr:col>13</xdr:col>
      <xdr:colOff>0</xdr:colOff>
      <xdr:row>3</xdr:row>
      <xdr:rowOff>2828926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60728" y="3333751"/>
          <a:ext cx="1323975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1888672</xdr:rowOff>
    </xdr:from>
    <xdr:to>
      <xdr:col>11</xdr:col>
      <xdr:colOff>27214</xdr:colOff>
      <xdr:row>3</xdr:row>
      <xdr:rowOff>2241097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9157" y="2732315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2272393</xdr:rowOff>
    </xdr:from>
    <xdr:to>
      <xdr:col>12</xdr:col>
      <xdr:colOff>258536</xdr:colOff>
      <xdr:row>3</xdr:row>
      <xdr:rowOff>2500993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4207" y="3116036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"/>
  <sheetViews>
    <sheetView tabSelected="1" topLeftCell="A22" zoomScaleNormal="100" zoomScaleSheetLayoutView="70" workbookViewId="0">
      <selection activeCell="F13" sqref="F13"/>
    </sheetView>
  </sheetViews>
  <sheetFormatPr defaultRowHeight="12.75" x14ac:dyDescent="0.2"/>
  <cols>
    <col min="1" max="1" width="5.28515625" style="2" customWidth="1"/>
    <col min="2" max="2" width="43.42578125" style="2" customWidth="1"/>
    <col min="3" max="3" width="7.2851562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0" style="2" customWidth="1"/>
    <col min="14" max="14" width="16" style="2" customWidth="1"/>
    <col min="15" max="15" width="14.28515625" style="2" customWidth="1"/>
    <col min="16" max="16384" width="9.140625" style="2"/>
  </cols>
  <sheetData>
    <row r="1" spans="1:15" s="1" customFormat="1" ht="27.75" customHeight="1" x14ac:dyDescent="0.3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s="1" customFormat="1" ht="24" customHeight="1" x14ac:dyDescent="0.3">
      <c r="A2" s="30" t="s">
        <v>17</v>
      </c>
      <c r="B2" s="32"/>
      <c r="C2" s="30" t="s">
        <v>21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29.25" customHeight="1" x14ac:dyDescent="0.2">
      <c r="A3" s="27" t="s">
        <v>11</v>
      </c>
      <c r="B3" s="27" t="s">
        <v>18</v>
      </c>
      <c r="C3" s="27" t="s">
        <v>7</v>
      </c>
      <c r="D3" s="27" t="s">
        <v>0</v>
      </c>
      <c r="E3" s="29" t="s">
        <v>4</v>
      </c>
      <c r="F3" s="29"/>
      <c r="G3" s="29"/>
      <c r="H3" s="29" t="s">
        <v>3</v>
      </c>
      <c r="I3" s="39" t="s">
        <v>15</v>
      </c>
      <c r="J3" s="40"/>
      <c r="K3" s="40"/>
      <c r="L3" s="41"/>
      <c r="M3" s="29" t="s">
        <v>14</v>
      </c>
      <c r="N3" s="29"/>
      <c r="O3" s="29"/>
    </row>
    <row r="4" spans="1:15" ht="233.25" customHeight="1" x14ac:dyDescent="0.2">
      <c r="A4" s="27"/>
      <c r="B4" s="28"/>
      <c r="C4" s="28"/>
      <c r="D4" s="28"/>
      <c r="E4" s="8" t="s">
        <v>8</v>
      </c>
      <c r="F4" s="8" t="s">
        <v>23</v>
      </c>
      <c r="G4" s="8" t="s">
        <v>9</v>
      </c>
      <c r="H4" s="29"/>
      <c r="I4" s="8" t="s">
        <v>2</v>
      </c>
      <c r="J4" s="8" t="s">
        <v>1</v>
      </c>
      <c r="K4" s="7" t="s">
        <v>6</v>
      </c>
      <c r="L4" s="20" t="s">
        <v>10</v>
      </c>
      <c r="M4" s="9" t="s">
        <v>13</v>
      </c>
      <c r="N4" s="8" t="s">
        <v>20</v>
      </c>
      <c r="O4" s="8" t="s">
        <v>12</v>
      </c>
    </row>
    <row r="5" spans="1:15" s="6" customFormat="1" ht="31.5" customHeight="1" x14ac:dyDescent="0.2">
      <c r="A5" s="22">
        <v>1</v>
      </c>
      <c r="B5" s="23" t="s">
        <v>26</v>
      </c>
      <c r="C5" s="23" t="s">
        <v>25</v>
      </c>
      <c r="D5" s="23">
        <v>20</v>
      </c>
      <c r="E5" s="24">
        <v>1201.72</v>
      </c>
      <c r="F5" s="25">
        <v>1250.3</v>
      </c>
      <c r="G5" s="11">
        <v>1027.1099999999999</v>
      </c>
      <c r="H5" s="10">
        <v>1</v>
      </c>
      <c r="I5" s="10">
        <f>AVERAGE(E5:G5)</f>
        <v>1159.71</v>
      </c>
      <c r="J5" s="11">
        <f>STDEV(E5,F5,G5)</f>
        <v>117.37578157354271</v>
      </c>
      <c r="K5" s="12">
        <f>J5/I5*100</f>
        <v>10.121132142823869</v>
      </c>
      <c r="L5" s="21" t="str">
        <f>IF(K5&lt;33,"ОДНОРОДНЫЕ","НЕОДНОРОДНЫЕ")</f>
        <v>ОДНОРОДНЫЕ</v>
      </c>
      <c r="M5" s="10">
        <f>((D5/3)*(SUM(E5:G5)))</f>
        <v>23194.2</v>
      </c>
      <c r="N5" s="11">
        <f>G5</f>
        <v>1027.1099999999999</v>
      </c>
      <c r="O5" s="11">
        <f t="shared" ref="O5" si="0">D5*N5</f>
        <v>20542.199999999997</v>
      </c>
    </row>
    <row r="6" spans="1:15" s="6" customFormat="1" ht="31.5" customHeight="1" x14ac:dyDescent="0.2">
      <c r="A6" s="22">
        <v>2</v>
      </c>
      <c r="B6" s="23" t="s">
        <v>27</v>
      </c>
      <c r="C6" s="23" t="s">
        <v>22</v>
      </c>
      <c r="D6" s="23">
        <v>30</v>
      </c>
      <c r="E6" s="24">
        <v>48.13</v>
      </c>
      <c r="F6" s="11">
        <v>45.5</v>
      </c>
      <c r="G6" s="11">
        <v>41.14</v>
      </c>
      <c r="H6" s="10">
        <v>1</v>
      </c>
      <c r="I6" s="10">
        <f t="shared" ref="I6:I27" si="1">AVERAGE(E6:G6)</f>
        <v>44.923333333333325</v>
      </c>
      <c r="J6" s="11">
        <f t="shared" ref="J6:J27" si="2">STDEV(E6,F6,G6)</f>
        <v>3.5305004366708892</v>
      </c>
      <c r="K6" s="12">
        <f t="shared" ref="K6:K27" si="3">J6/I6*100</f>
        <v>7.8589458410719519</v>
      </c>
      <c r="L6" s="21" t="str">
        <f t="shared" ref="L6:L27" si="4">IF(K6&lt;33,"ОДНОРОДНЫЕ","НЕОДНОРОДНЫЕ")</f>
        <v>ОДНОРОДНЫЕ</v>
      </c>
      <c r="M6" s="10">
        <f t="shared" ref="M6:M27" si="5">((D6/3)*(SUM(E6:G6)))</f>
        <v>1347.6999999999998</v>
      </c>
      <c r="N6" s="11">
        <f t="shared" ref="N6:N27" si="6">G6</f>
        <v>41.14</v>
      </c>
      <c r="O6" s="11">
        <f t="shared" ref="O6:O27" si="7">D6*N6</f>
        <v>1234.2</v>
      </c>
    </row>
    <row r="7" spans="1:15" s="6" customFormat="1" ht="31.5" customHeight="1" x14ac:dyDescent="0.2">
      <c r="A7" s="22">
        <v>3</v>
      </c>
      <c r="B7" s="23" t="s">
        <v>28</v>
      </c>
      <c r="C7" s="23" t="s">
        <v>22</v>
      </c>
      <c r="D7" s="23">
        <v>24</v>
      </c>
      <c r="E7" s="24">
        <v>7536.47</v>
      </c>
      <c r="F7" s="11">
        <v>7100</v>
      </c>
      <c r="G7" s="11">
        <v>6441.43</v>
      </c>
      <c r="H7" s="10">
        <v>1</v>
      </c>
      <c r="I7" s="10">
        <f t="shared" si="1"/>
        <v>7025.9666666666672</v>
      </c>
      <c r="J7" s="11">
        <f t="shared" si="2"/>
        <v>551.26114613070024</v>
      </c>
      <c r="K7" s="12">
        <f t="shared" si="3"/>
        <v>7.846054105921846</v>
      </c>
      <c r="L7" s="21" t="str">
        <f t="shared" si="4"/>
        <v>ОДНОРОДНЫЕ</v>
      </c>
      <c r="M7" s="10">
        <f t="shared" si="5"/>
        <v>168623.2</v>
      </c>
      <c r="N7" s="11">
        <f t="shared" si="6"/>
        <v>6441.43</v>
      </c>
      <c r="O7" s="11">
        <f t="shared" si="7"/>
        <v>154594.32</v>
      </c>
    </row>
    <row r="8" spans="1:15" s="6" customFormat="1" ht="31.5" customHeight="1" x14ac:dyDescent="0.2">
      <c r="A8" s="22">
        <v>4</v>
      </c>
      <c r="B8" s="23" t="s">
        <v>29</v>
      </c>
      <c r="C8" s="23" t="s">
        <v>22</v>
      </c>
      <c r="D8" s="23">
        <v>10</v>
      </c>
      <c r="E8" s="24">
        <v>413.83</v>
      </c>
      <c r="F8" s="11">
        <v>378</v>
      </c>
      <c r="G8" s="11">
        <v>353.7</v>
      </c>
      <c r="H8" s="10">
        <v>1</v>
      </c>
      <c r="I8" s="10">
        <f t="shared" si="1"/>
        <v>381.84333333333331</v>
      </c>
      <c r="J8" s="11">
        <f t="shared" si="2"/>
        <v>30.248679861001094</v>
      </c>
      <c r="K8" s="12">
        <f t="shared" si="3"/>
        <v>7.921751467268713</v>
      </c>
      <c r="L8" s="21" t="str">
        <f t="shared" si="4"/>
        <v>ОДНОРОДНЫЕ</v>
      </c>
      <c r="M8" s="10">
        <f t="shared" si="5"/>
        <v>3818.4333333333334</v>
      </c>
      <c r="N8" s="11">
        <f t="shared" si="6"/>
        <v>353.7</v>
      </c>
      <c r="O8" s="11">
        <f t="shared" si="7"/>
        <v>3537</v>
      </c>
    </row>
    <row r="9" spans="1:15" s="6" customFormat="1" ht="45.75" customHeight="1" x14ac:dyDescent="0.2">
      <c r="A9" s="22">
        <v>5</v>
      </c>
      <c r="B9" s="23" t="s">
        <v>30</v>
      </c>
      <c r="C9" s="23" t="s">
        <v>22</v>
      </c>
      <c r="D9" s="23">
        <v>50</v>
      </c>
      <c r="E9" s="24">
        <v>124.18</v>
      </c>
      <c r="F9" s="11">
        <v>115.3</v>
      </c>
      <c r="G9" s="11">
        <v>106.14</v>
      </c>
      <c r="H9" s="10">
        <v>1</v>
      </c>
      <c r="I9" s="10">
        <f t="shared" si="1"/>
        <v>115.20666666666666</v>
      </c>
      <c r="J9" s="11">
        <f t="shared" si="2"/>
        <v>9.0203621508969025</v>
      </c>
      <c r="K9" s="12">
        <f t="shared" si="3"/>
        <v>7.8297223692757099</v>
      </c>
      <c r="L9" s="21" t="str">
        <f t="shared" si="4"/>
        <v>ОДНОРОДНЫЕ</v>
      </c>
      <c r="M9" s="10">
        <f t="shared" si="5"/>
        <v>5760.3333333333339</v>
      </c>
      <c r="N9" s="11">
        <f t="shared" si="6"/>
        <v>106.14</v>
      </c>
      <c r="O9" s="11">
        <f t="shared" si="7"/>
        <v>5307</v>
      </c>
    </row>
    <row r="10" spans="1:15" s="6" customFormat="1" ht="31.5" customHeight="1" x14ac:dyDescent="0.2">
      <c r="A10" s="22">
        <v>6</v>
      </c>
      <c r="B10" s="23" t="s">
        <v>31</v>
      </c>
      <c r="C10" s="23" t="s">
        <v>22</v>
      </c>
      <c r="D10" s="23">
        <v>20</v>
      </c>
      <c r="E10" s="24">
        <v>574.74</v>
      </c>
      <c r="F10" s="11">
        <v>523.6</v>
      </c>
      <c r="G10" s="11">
        <v>491.23</v>
      </c>
      <c r="H10" s="10">
        <v>1</v>
      </c>
      <c r="I10" s="10">
        <f t="shared" si="1"/>
        <v>529.85666666666668</v>
      </c>
      <c r="J10" s="11">
        <f t="shared" si="2"/>
        <v>42.105099849463997</v>
      </c>
      <c r="K10" s="12">
        <f t="shared" si="3"/>
        <v>7.9465075176552142</v>
      </c>
      <c r="L10" s="21" t="str">
        <f t="shared" si="4"/>
        <v>ОДНОРОДНЫЕ</v>
      </c>
      <c r="M10" s="10">
        <f t="shared" si="5"/>
        <v>10597.133333333335</v>
      </c>
      <c r="N10" s="11">
        <f t="shared" si="6"/>
        <v>491.23</v>
      </c>
      <c r="O10" s="11">
        <f t="shared" si="7"/>
        <v>9824.6</v>
      </c>
    </row>
    <row r="11" spans="1:15" s="6" customFormat="1" ht="31.5" customHeight="1" x14ac:dyDescent="0.2">
      <c r="A11" s="22">
        <v>7</v>
      </c>
      <c r="B11" s="23" t="s">
        <v>35</v>
      </c>
      <c r="C11" s="23" t="s">
        <v>22</v>
      </c>
      <c r="D11" s="23">
        <v>10</v>
      </c>
      <c r="E11" s="24">
        <v>1933.2</v>
      </c>
      <c r="F11" s="11">
        <v>1856</v>
      </c>
      <c r="G11" s="11">
        <v>1652.31</v>
      </c>
      <c r="H11" s="10">
        <v>1</v>
      </c>
      <c r="I11" s="10">
        <f t="shared" si="1"/>
        <v>1813.8366666666668</v>
      </c>
      <c r="J11" s="11">
        <f t="shared" si="2"/>
        <v>145.11412072342702</v>
      </c>
      <c r="K11" s="12">
        <f t="shared" si="3"/>
        <v>8.0003962534348183</v>
      </c>
      <c r="L11" s="21" t="str">
        <f t="shared" si="4"/>
        <v>ОДНОРОДНЫЕ</v>
      </c>
      <c r="M11" s="10">
        <f t="shared" si="5"/>
        <v>18138.366666666669</v>
      </c>
      <c r="N11" s="11">
        <f t="shared" si="6"/>
        <v>1652.31</v>
      </c>
      <c r="O11" s="11">
        <f t="shared" si="7"/>
        <v>16523.099999999999</v>
      </c>
    </row>
    <row r="12" spans="1:15" s="6" customFormat="1" ht="31.5" customHeight="1" x14ac:dyDescent="0.2">
      <c r="A12" s="22">
        <v>8</v>
      </c>
      <c r="B12" s="23" t="s">
        <v>32</v>
      </c>
      <c r="C12" s="23" t="s">
        <v>22</v>
      </c>
      <c r="D12" s="23">
        <v>2000</v>
      </c>
      <c r="E12" s="24">
        <v>7.76</v>
      </c>
      <c r="F12" s="11">
        <v>10</v>
      </c>
      <c r="G12" s="11">
        <v>6.63</v>
      </c>
      <c r="H12" s="10">
        <v>1</v>
      </c>
      <c r="I12" s="10">
        <f t="shared" si="1"/>
        <v>8.129999999999999</v>
      </c>
      <c r="J12" s="11">
        <f t="shared" si="2"/>
        <v>1.7151967817134082</v>
      </c>
      <c r="K12" s="12">
        <f t="shared" si="3"/>
        <v>21.097131386388789</v>
      </c>
      <c r="L12" s="21" t="str">
        <f t="shared" si="4"/>
        <v>ОДНОРОДНЫЕ</v>
      </c>
      <c r="M12" s="10">
        <f t="shared" si="5"/>
        <v>16259.999999999996</v>
      </c>
      <c r="N12" s="11">
        <f t="shared" si="6"/>
        <v>6.63</v>
      </c>
      <c r="O12" s="11">
        <f t="shared" si="7"/>
        <v>13260</v>
      </c>
    </row>
    <row r="13" spans="1:15" s="6" customFormat="1" ht="31.5" customHeight="1" x14ac:dyDescent="0.2">
      <c r="A13" s="22">
        <v>9</v>
      </c>
      <c r="B13" s="23" t="s">
        <v>33</v>
      </c>
      <c r="C13" s="23" t="s">
        <v>22</v>
      </c>
      <c r="D13" s="23">
        <v>1000</v>
      </c>
      <c r="E13" s="24">
        <v>7.86</v>
      </c>
      <c r="F13" s="11">
        <v>7</v>
      </c>
      <c r="G13" s="11">
        <v>6.72</v>
      </c>
      <c r="H13" s="10">
        <v>1</v>
      </c>
      <c r="I13" s="10">
        <f t="shared" si="1"/>
        <v>7.1933333333333325</v>
      </c>
      <c r="J13" s="11">
        <f t="shared" si="2"/>
        <v>0.59408192476571242</v>
      </c>
      <c r="K13" s="12">
        <f t="shared" si="3"/>
        <v>8.2587848669932225</v>
      </c>
      <c r="L13" s="21" t="str">
        <f t="shared" si="4"/>
        <v>ОДНОРОДНЫЕ</v>
      </c>
      <c r="M13" s="10">
        <f t="shared" si="5"/>
        <v>7193.3333333333321</v>
      </c>
      <c r="N13" s="11">
        <f t="shared" si="6"/>
        <v>6.72</v>
      </c>
      <c r="O13" s="11">
        <f t="shared" si="7"/>
        <v>6720</v>
      </c>
    </row>
    <row r="14" spans="1:15" s="6" customFormat="1" ht="31.5" customHeight="1" x14ac:dyDescent="0.2">
      <c r="A14" s="22">
        <v>10</v>
      </c>
      <c r="B14" s="23" t="s">
        <v>36</v>
      </c>
      <c r="C14" s="23" t="s">
        <v>22</v>
      </c>
      <c r="D14" s="23">
        <v>50</v>
      </c>
      <c r="E14" s="24">
        <v>131.43</v>
      </c>
      <c r="F14" s="11">
        <v>120</v>
      </c>
      <c r="G14" s="11">
        <v>112.33</v>
      </c>
      <c r="H14" s="10">
        <v>1</v>
      </c>
      <c r="I14" s="10">
        <f t="shared" si="1"/>
        <v>121.25333333333333</v>
      </c>
      <c r="J14" s="11">
        <f t="shared" si="2"/>
        <v>9.6114844500385797</v>
      </c>
      <c r="K14" s="12">
        <f t="shared" si="3"/>
        <v>7.9267795662293112</v>
      </c>
      <c r="L14" s="21" t="str">
        <f t="shared" si="4"/>
        <v>ОДНОРОДНЫЕ</v>
      </c>
      <c r="M14" s="10">
        <f t="shared" si="5"/>
        <v>6062.666666666667</v>
      </c>
      <c r="N14" s="11">
        <f t="shared" si="6"/>
        <v>112.33</v>
      </c>
      <c r="O14" s="11">
        <f t="shared" si="7"/>
        <v>5616.5</v>
      </c>
    </row>
    <row r="15" spans="1:15" s="6" customFormat="1" ht="61.5" customHeight="1" x14ac:dyDescent="0.2">
      <c r="A15" s="22">
        <v>11</v>
      </c>
      <c r="B15" s="23" t="s">
        <v>37</v>
      </c>
      <c r="C15" s="23" t="s">
        <v>22</v>
      </c>
      <c r="D15" s="23">
        <v>3000</v>
      </c>
      <c r="E15" s="24">
        <v>19.97</v>
      </c>
      <c r="F15" s="11">
        <v>18.559999999999999</v>
      </c>
      <c r="G15" s="11">
        <v>17.07</v>
      </c>
      <c r="H15" s="10">
        <v>1</v>
      </c>
      <c r="I15" s="10">
        <f t="shared" si="1"/>
        <v>18.533333333333335</v>
      </c>
      <c r="J15" s="11">
        <f t="shared" si="2"/>
        <v>1.4501838963846383</v>
      </c>
      <c r="K15" s="12">
        <f t="shared" si="3"/>
        <v>7.8247332538739469</v>
      </c>
      <c r="L15" s="21" t="str">
        <f t="shared" si="4"/>
        <v>ОДНОРОДНЫЕ</v>
      </c>
      <c r="M15" s="10">
        <f t="shared" si="5"/>
        <v>55600</v>
      </c>
      <c r="N15" s="11">
        <f t="shared" si="6"/>
        <v>17.07</v>
      </c>
      <c r="O15" s="11">
        <f t="shared" si="7"/>
        <v>51210</v>
      </c>
    </row>
    <row r="16" spans="1:15" s="6" customFormat="1" ht="33.75" customHeight="1" x14ac:dyDescent="0.2">
      <c r="A16" s="22">
        <v>12</v>
      </c>
      <c r="B16" s="23" t="s">
        <v>34</v>
      </c>
      <c r="C16" s="23" t="s">
        <v>22</v>
      </c>
      <c r="D16" s="23">
        <v>1200</v>
      </c>
      <c r="E16" s="24">
        <v>10.76</v>
      </c>
      <c r="F16" s="11">
        <v>10</v>
      </c>
      <c r="G16" s="11">
        <v>9.1999999999999993</v>
      </c>
      <c r="H16" s="10">
        <v>1</v>
      </c>
      <c r="I16" s="10">
        <f t="shared" si="1"/>
        <v>9.9866666666666664</v>
      </c>
      <c r="J16" s="11">
        <f t="shared" si="2"/>
        <v>0.78008546540320423</v>
      </c>
      <c r="K16" s="12">
        <f t="shared" si="3"/>
        <v>7.8112696802724066</v>
      </c>
      <c r="L16" s="21" t="str">
        <f t="shared" si="4"/>
        <v>ОДНОРОДНЫЕ</v>
      </c>
      <c r="M16" s="10">
        <f t="shared" si="5"/>
        <v>11983.999999999998</v>
      </c>
      <c r="N16" s="11">
        <f t="shared" si="6"/>
        <v>9.1999999999999993</v>
      </c>
      <c r="O16" s="11">
        <f t="shared" si="7"/>
        <v>11040</v>
      </c>
    </row>
    <row r="17" spans="1:15" s="6" customFormat="1" ht="33.75" customHeight="1" x14ac:dyDescent="0.2">
      <c r="A17" s="22">
        <v>13</v>
      </c>
      <c r="B17" s="23" t="s">
        <v>34</v>
      </c>
      <c r="C17" s="23" t="s">
        <v>22</v>
      </c>
      <c r="D17" s="23">
        <v>800</v>
      </c>
      <c r="E17" s="24">
        <v>9.6300000000000008</v>
      </c>
      <c r="F17" s="11">
        <v>9.6</v>
      </c>
      <c r="G17" s="11">
        <v>8.23</v>
      </c>
      <c r="H17" s="10">
        <v>1</v>
      </c>
      <c r="I17" s="10">
        <f t="shared" si="1"/>
        <v>9.1533333333333342</v>
      </c>
      <c r="J17" s="11">
        <f t="shared" si="2"/>
        <v>0.7997708005005767</v>
      </c>
      <c r="K17" s="12">
        <f t="shared" si="3"/>
        <v>8.7374814329997434</v>
      </c>
      <c r="L17" s="21" t="str">
        <f t="shared" si="4"/>
        <v>ОДНОРОДНЫЕ</v>
      </c>
      <c r="M17" s="10">
        <f t="shared" si="5"/>
        <v>7322.666666666667</v>
      </c>
      <c r="N17" s="11">
        <f t="shared" si="6"/>
        <v>8.23</v>
      </c>
      <c r="O17" s="11">
        <f t="shared" si="7"/>
        <v>6584</v>
      </c>
    </row>
    <row r="18" spans="1:15" s="6" customFormat="1" ht="47.25" customHeight="1" x14ac:dyDescent="0.2">
      <c r="A18" s="22">
        <v>14</v>
      </c>
      <c r="B18" s="23" t="s">
        <v>38</v>
      </c>
      <c r="C18" s="23" t="s">
        <v>22</v>
      </c>
      <c r="D18" s="23">
        <v>10</v>
      </c>
      <c r="E18" s="24">
        <v>371.55</v>
      </c>
      <c r="F18" s="11">
        <v>325</v>
      </c>
      <c r="G18" s="11">
        <v>317.56</v>
      </c>
      <c r="H18" s="10">
        <v>1</v>
      </c>
      <c r="I18" s="10">
        <f t="shared" si="1"/>
        <v>338.03666666666663</v>
      </c>
      <c r="J18" s="11">
        <f t="shared" si="2"/>
        <v>29.260827625570226</v>
      </c>
      <c r="K18" s="12">
        <f t="shared" si="3"/>
        <v>8.6561105675627577</v>
      </c>
      <c r="L18" s="21" t="str">
        <f t="shared" si="4"/>
        <v>ОДНОРОДНЫЕ</v>
      </c>
      <c r="M18" s="10">
        <f t="shared" si="5"/>
        <v>3380.3666666666663</v>
      </c>
      <c r="N18" s="11">
        <f t="shared" si="6"/>
        <v>317.56</v>
      </c>
      <c r="O18" s="11">
        <f t="shared" si="7"/>
        <v>3175.6</v>
      </c>
    </row>
    <row r="19" spans="1:15" s="6" customFormat="1" ht="47.25" customHeight="1" x14ac:dyDescent="0.2">
      <c r="A19" s="22">
        <v>15</v>
      </c>
      <c r="B19" s="23" t="s">
        <v>39</v>
      </c>
      <c r="C19" s="23" t="s">
        <v>22</v>
      </c>
      <c r="D19" s="23">
        <v>10</v>
      </c>
      <c r="E19" s="24">
        <v>473.41</v>
      </c>
      <c r="F19" s="11">
        <v>480</v>
      </c>
      <c r="G19" s="11">
        <v>404.62</v>
      </c>
      <c r="H19" s="10">
        <v>1</v>
      </c>
      <c r="I19" s="10">
        <f t="shared" si="1"/>
        <v>452.67666666666673</v>
      </c>
      <c r="J19" s="11">
        <f t="shared" si="2"/>
        <v>41.748526121688819</v>
      </c>
      <c r="K19" s="12">
        <f t="shared" si="3"/>
        <v>9.2225929003826455</v>
      </c>
      <c r="L19" s="21" t="str">
        <f t="shared" si="4"/>
        <v>ОДНОРОДНЫЕ</v>
      </c>
      <c r="M19" s="10">
        <f t="shared" si="5"/>
        <v>4526.7666666666673</v>
      </c>
      <c r="N19" s="11">
        <f t="shared" si="6"/>
        <v>404.62</v>
      </c>
      <c r="O19" s="11">
        <f t="shared" si="7"/>
        <v>4046.2</v>
      </c>
    </row>
    <row r="20" spans="1:15" s="6" customFormat="1" ht="52.5" customHeight="1" x14ac:dyDescent="0.2">
      <c r="A20" s="22">
        <v>16</v>
      </c>
      <c r="B20" s="23" t="s">
        <v>40</v>
      </c>
      <c r="C20" s="23" t="s">
        <v>22</v>
      </c>
      <c r="D20" s="23">
        <v>900</v>
      </c>
      <c r="E20" s="24">
        <v>1.22</v>
      </c>
      <c r="F20" s="11">
        <v>1.5</v>
      </c>
      <c r="G20" s="11">
        <v>1.04</v>
      </c>
      <c r="H20" s="10">
        <v>1</v>
      </c>
      <c r="I20" s="10">
        <f t="shared" si="1"/>
        <v>1.2533333333333332</v>
      </c>
      <c r="J20" s="11">
        <f t="shared" si="2"/>
        <v>0.2318045153428501</v>
      </c>
      <c r="K20" s="12">
        <f t="shared" si="3"/>
        <v>18.495041117780595</v>
      </c>
      <c r="L20" s="21" t="str">
        <f t="shared" si="4"/>
        <v>ОДНОРОДНЫЕ</v>
      </c>
      <c r="M20" s="10">
        <f t="shared" si="5"/>
        <v>1128</v>
      </c>
      <c r="N20" s="11">
        <f t="shared" si="6"/>
        <v>1.04</v>
      </c>
      <c r="O20" s="11">
        <f t="shared" si="7"/>
        <v>936</v>
      </c>
    </row>
    <row r="21" spans="1:15" s="6" customFormat="1" ht="57" customHeight="1" x14ac:dyDescent="0.2">
      <c r="A21" s="22">
        <v>17</v>
      </c>
      <c r="B21" s="23" t="s">
        <v>41</v>
      </c>
      <c r="C21" s="23" t="s">
        <v>22</v>
      </c>
      <c r="D21" s="23">
        <v>1</v>
      </c>
      <c r="E21" s="24">
        <v>1955.83</v>
      </c>
      <c r="F21" s="11">
        <v>1700</v>
      </c>
      <c r="G21" s="11">
        <v>1671.65</v>
      </c>
      <c r="H21" s="10">
        <v>1</v>
      </c>
      <c r="I21" s="10">
        <f t="shared" si="1"/>
        <v>1775.8266666666666</v>
      </c>
      <c r="J21" s="11">
        <f t="shared" si="2"/>
        <v>156.5306060594327</v>
      </c>
      <c r="K21" s="12">
        <f t="shared" si="3"/>
        <v>8.8145205271216049</v>
      </c>
      <c r="L21" s="21" t="str">
        <f t="shared" si="4"/>
        <v>ОДНОРОДНЫЕ</v>
      </c>
      <c r="M21" s="10">
        <f t="shared" si="5"/>
        <v>1775.8266666666664</v>
      </c>
      <c r="N21" s="11">
        <f t="shared" si="6"/>
        <v>1671.65</v>
      </c>
      <c r="O21" s="11">
        <f t="shared" si="7"/>
        <v>1671.65</v>
      </c>
    </row>
    <row r="22" spans="1:15" s="6" customFormat="1" ht="53.25" customHeight="1" x14ac:dyDescent="0.2">
      <c r="A22" s="22">
        <v>18</v>
      </c>
      <c r="B22" s="23" t="s">
        <v>42</v>
      </c>
      <c r="C22" s="23" t="s">
        <v>22</v>
      </c>
      <c r="D22" s="23">
        <v>5</v>
      </c>
      <c r="E22" s="24">
        <v>63.03</v>
      </c>
      <c r="F22" s="11">
        <v>55</v>
      </c>
      <c r="G22" s="11">
        <v>53.87</v>
      </c>
      <c r="H22" s="10">
        <v>1</v>
      </c>
      <c r="I22" s="10">
        <f t="shared" si="1"/>
        <v>57.300000000000004</v>
      </c>
      <c r="J22" s="11">
        <f t="shared" si="2"/>
        <v>4.9943868492538721</v>
      </c>
      <c r="K22" s="12">
        <f t="shared" si="3"/>
        <v>8.7162074158008238</v>
      </c>
      <c r="L22" s="21" t="str">
        <f t="shared" si="4"/>
        <v>ОДНОРОДНЫЕ</v>
      </c>
      <c r="M22" s="10">
        <f t="shared" si="5"/>
        <v>286.5</v>
      </c>
      <c r="N22" s="11">
        <f t="shared" si="6"/>
        <v>53.87</v>
      </c>
      <c r="O22" s="11">
        <f t="shared" si="7"/>
        <v>269.34999999999997</v>
      </c>
    </row>
    <row r="23" spans="1:15" s="6" customFormat="1" ht="54" customHeight="1" x14ac:dyDescent="0.2">
      <c r="A23" s="22">
        <v>19</v>
      </c>
      <c r="B23" s="23" t="s">
        <v>43</v>
      </c>
      <c r="C23" s="23" t="s">
        <v>22</v>
      </c>
      <c r="D23" s="23">
        <v>100</v>
      </c>
      <c r="E23" s="24">
        <v>232.22</v>
      </c>
      <c r="F23" s="11">
        <v>215.7</v>
      </c>
      <c r="G23" s="11">
        <v>198.48</v>
      </c>
      <c r="H23" s="10">
        <v>1</v>
      </c>
      <c r="I23" s="10">
        <f t="shared" si="1"/>
        <v>215.46666666666667</v>
      </c>
      <c r="J23" s="11">
        <f t="shared" si="2"/>
        <v>16.87121019172405</v>
      </c>
      <c r="K23" s="12">
        <f t="shared" si="3"/>
        <v>7.8300789874956909</v>
      </c>
      <c r="L23" s="21" t="str">
        <f t="shared" si="4"/>
        <v>ОДНОРОДНЫЕ</v>
      </c>
      <c r="M23" s="10">
        <f t="shared" si="5"/>
        <v>21546.666666666668</v>
      </c>
      <c r="N23" s="11">
        <f t="shared" si="6"/>
        <v>198.48</v>
      </c>
      <c r="O23" s="11">
        <f t="shared" si="7"/>
        <v>19848</v>
      </c>
    </row>
    <row r="24" spans="1:15" s="6" customFormat="1" ht="42" customHeight="1" x14ac:dyDescent="0.2">
      <c r="A24" s="22">
        <v>20</v>
      </c>
      <c r="B24" s="23" t="s">
        <v>44</v>
      </c>
      <c r="C24" s="23" t="s">
        <v>22</v>
      </c>
      <c r="D24" s="23">
        <v>5</v>
      </c>
      <c r="E24" s="24">
        <v>512.04</v>
      </c>
      <c r="F24" s="11">
        <v>520</v>
      </c>
      <c r="G24" s="11">
        <v>437.64</v>
      </c>
      <c r="H24" s="10">
        <v>1</v>
      </c>
      <c r="I24" s="10">
        <f t="shared" si="1"/>
        <v>489.89333333333326</v>
      </c>
      <c r="J24" s="11">
        <f t="shared" si="2"/>
        <v>45.427398487403316</v>
      </c>
      <c r="K24" s="12">
        <f t="shared" si="3"/>
        <v>9.2729162445028823</v>
      </c>
      <c r="L24" s="21" t="str">
        <f t="shared" si="4"/>
        <v>ОДНОРОДНЫЕ</v>
      </c>
      <c r="M24" s="10">
        <f t="shared" si="5"/>
        <v>2449.4666666666667</v>
      </c>
      <c r="N24" s="11">
        <f t="shared" si="6"/>
        <v>437.64</v>
      </c>
      <c r="O24" s="11">
        <f t="shared" si="7"/>
        <v>2188.1999999999998</v>
      </c>
    </row>
    <row r="25" spans="1:15" s="6" customFormat="1" ht="47.25" customHeight="1" x14ac:dyDescent="0.2">
      <c r="A25" s="22">
        <v>21</v>
      </c>
      <c r="B25" s="23" t="s">
        <v>45</v>
      </c>
      <c r="C25" s="23" t="s">
        <v>22</v>
      </c>
      <c r="D25" s="23">
        <v>2</v>
      </c>
      <c r="E25" s="24">
        <v>811.31</v>
      </c>
      <c r="F25" s="11">
        <v>739</v>
      </c>
      <c r="G25" s="11">
        <v>693.43</v>
      </c>
      <c r="H25" s="10">
        <v>1</v>
      </c>
      <c r="I25" s="10">
        <f t="shared" si="1"/>
        <v>747.9133333333333</v>
      </c>
      <c r="J25" s="11">
        <f t="shared" si="2"/>
        <v>59.443327912671009</v>
      </c>
      <c r="K25" s="12">
        <f t="shared" si="3"/>
        <v>7.9478898507854305</v>
      </c>
      <c r="L25" s="21" t="str">
        <f t="shared" si="4"/>
        <v>ОДНОРОДНЫЕ</v>
      </c>
      <c r="M25" s="10">
        <f t="shared" si="5"/>
        <v>1495.8266666666664</v>
      </c>
      <c r="N25" s="11">
        <f t="shared" si="6"/>
        <v>693.43</v>
      </c>
      <c r="O25" s="11">
        <f t="shared" si="7"/>
        <v>1386.86</v>
      </c>
    </row>
    <row r="26" spans="1:15" s="6" customFormat="1" ht="46.5" customHeight="1" x14ac:dyDescent="0.2">
      <c r="A26" s="22">
        <v>22</v>
      </c>
      <c r="B26" s="23" t="s">
        <v>46</v>
      </c>
      <c r="C26" s="23" t="s">
        <v>22</v>
      </c>
      <c r="D26" s="23">
        <v>3</v>
      </c>
      <c r="E26" s="24">
        <v>650.30999999999995</v>
      </c>
      <c r="F26" s="11">
        <v>770.8</v>
      </c>
      <c r="G26" s="11">
        <v>555.73</v>
      </c>
      <c r="H26" s="10">
        <v>1</v>
      </c>
      <c r="I26" s="10">
        <f t="shared" si="1"/>
        <v>658.9466666666666</v>
      </c>
      <c r="J26" s="11">
        <f t="shared" si="2"/>
        <v>107.79480615193525</v>
      </c>
      <c r="K26" s="12">
        <f t="shared" si="3"/>
        <v>16.35865413770491</v>
      </c>
      <c r="L26" s="21" t="str">
        <f t="shared" si="4"/>
        <v>ОДНОРОДНЫЕ</v>
      </c>
      <c r="M26" s="10">
        <f t="shared" si="5"/>
        <v>1976.84</v>
      </c>
      <c r="N26" s="11">
        <f t="shared" si="6"/>
        <v>555.73</v>
      </c>
      <c r="O26" s="11">
        <f t="shared" si="7"/>
        <v>1667.19</v>
      </c>
    </row>
    <row r="27" spans="1:15" s="6" customFormat="1" ht="33.75" customHeight="1" x14ac:dyDescent="0.2">
      <c r="A27" s="22">
        <v>23</v>
      </c>
      <c r="B27" s="23" t="s">
        <v>47</v>
      </c>
      <c r="C27" s="23" t="s">
        <v>22</v>
      </c>
      <c r="D27" s="23">
        <v>1</v>
      </c>
      <c r="E27" s="24">
        <v>2076.9</v>
      </c>
      <c r="F27" s="11">
        <v>2050.69</v>
      </c>
      <c r="G27" s="11">
        <v>1775.13</v>
      </c>
      <c r="H27" s="10">
        <v>1</v>
      </c>
      <c r="I27" s="10">
        <f t="shared" si="1"/>
        <v>1967.5733333333335</v>
      </c>
      <c r="J27" s="11">
        <f t="shared" si="2"/>
        <v>167.1752626237905</v>
      </c>
      <c r="K27" s="12">
        <f t="shared" si="3"/>
        <v>8.4965200428170657</v>
      </c>
      <c r="L27" s="21" t="str">
        <f t="shared" si="4"/>
        <v>ОДНОРОДНЫЕ</v>
      </c>
      <c r="M27" s="10">
        <f t="shared" si="5"/>
        <v>1967.5733333333333</v>
      </c>
      <c r="N27" s="11">
        <f t="shared" si="6"/>
        <v>1775.13</v>
      </c>
      <c r="O27" s="11">
        <f t="shared" si="7"/>
        <v>1775.13</v>
      </c>
    </row>
    <row r="28" spans="1:15" ht="21" customHeight="1" x14ac:dyDescent="0.2">
      <c r="A28" s="33" t="s">
        <v>19</v>
      </c>
      <c r="B28" s="34"/>
      <c r="C28" s="34"/>
      <c r="D28" s="34"/>
      <c r="E28" s="33"/>
      <c r="F28" s="33"/>
      <c r="G28" s="33"/>
      <c r="H28" s="33"/>
      <c r="I28" s="33"/>
      <c r="J28" s="33"/>
      <c r="K28" s="33"/>
      <c r="L28" s="33"/>
      <c r="M28" s="33"/>
      <c r="N28" s="35"/>
      <c r="O28" s="19">
        <f>SUM(O5:O27)</f>
        <v>342957.10000000003</v>
      </c>
    </row>
    <row r="29" spans="1:15" ht="63.75" customHeight="1" x14ac:dyDescent="0.2">
      <c r="A29" s="18"/>
      <c r="B29" s="38" t="s">
        <v>24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</row>
    <row r="30" spans="1:15" ht="23.25" customHeight="1" x14ac:dyDescent="0.25">
      <c r="A30" s="13"/>
      <c r="B30" s="17" t="s">
        <v>5</v>
      </c>
      <c r="C30" s="36">
        <v>46314</v>
      </c>
      <c r="D30" s="37"/>
      <c r="E30" s="37"/>
      <c r="F30" s="14"/>
      <c r="G30" s="15"/>
      <c r="H30" s="16"/>
      <c r="I30" s="16"/>
      <c r="J30" s="16"/>
      <c r="K30" s="16"/>
      <c r="L30" s="16"/>
      <c r="M30" s="16"/>
      <c r="N30" s="16"/>
      <c r="O30" s="16"/>
    </row>
    <row r="31" spans="1:15" ht="12.75" customHeight="1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</row>
    <row r="32" spans="1:15" ht="36" customHeight="1" x14ac:dyDescent="0.2"/>
    <row r="33" spans="1:15" ht="46.5" customHeight="1" x14ac:dyDescent="0.2"/>
    <row r="34" spans="1:15" ht="36" customHeight="1" x14ac:dyDescent="0.2"/>
    <row r="35" spans="1:15" ht="36" customHeight="1" x14ac:dyDescent="0.2"/>
    <row r="36" spans="1:15" ht="36" customHeight="1" x14ac:dyDescent="0.2"/>
    <row r="37" spans="1:15" ht="36" customHeight="1" x14ac:dyDescent="0.2"/>
    <row r="38" spans="1:15" ht="55.5" customHeight="1" x14ac:dyDescent="0.2"/>
    <row r="39" spans="1:15" ht="36" customHeight="1" x14ac:dyDescent="0.2"/>
    <row r="40" spans="1:15" ht="36" customHeight="1" x14ac:dyDescent="0.2"/>
    <row r="41" spans="1:15" ht="52.5" customHeight="1" x14ac:dyDescent="0.2"/>
    <row r="42" spans="1:15" ht="51" customHeight="1" x14ac:dyDescent="0.2"/>
    <row r="43" spans="1:15" s="3" customFormat="1" ht="32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s="3" customFormat="1" ht="52.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.75" customHeight="1" x14ac:dyDescent="0.2"/>
    <row r="46" spans="1:15" s="4" customFormat="1" ht="14.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s="4" customFormat="1" ht="14.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s="4" customFormat="1" ht="32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s="5" customFormat="1" ht="21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s="4" customFormat="1" ht="14.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</sheetData>
  <autoFilter ref="A4:O29"/>
  <mergeCells count="15">
    <mergeCell ref="A31:O31"/>
    <mergeCell ref="A1:O1"/>
    <mergeCell ref="A3:A4"/>
    <mergeCell ref="B3:B4"/>
    <mergeCell ref="C3:C4"/>
    <mergeCell ref="D3:D4"/>
    <mergeCell ref="E3:G3"/>
    <mergeCell ref="C2:O2"/>
    <mergeCell ref="A28:N28"/>
    <mergeCell ref="A2:B2"/>
    <mergeCell ref="M3:O3"/>
    <mergeCell ref="C30:E30"/>
    <mergeCell ref="H3:H4"/>
    <mergeCell ref="B29:O29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2026-10-16T11:53:51Z</cp:lastPrinted>
  <dcterms:created xsi:type="dcterms:W3CDTF">2014-01-15T18:15:09Z</dcterms:created>
  <dcterms:modified xsi:type="dcterms:W3CDTF">2026-10-20T06:54:32Z</dcterms:modified>
</cp:coreProperties>
</file>