
<file path=[Content_Types].xml><?xml version="1.0" encoding="utf-8"?>
<Types xmlns="http://schemas.openxmlformats.org/package/2006/content-types">
  <Default ContentType="image/x-wmf" Extension="w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>
    <definedName hidden="false" localSheetId="0" name="_xlnm.Print_Area">'Лист1'!$A$1:$P$21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<sst xmlns="http://schemas.openxmlformats.org/spreadsheetml/2006/main" xmlns:a="http://schemas.openxmlformats.org/drawingml/2006/main" xmlns:a15="http://schemas.microsoft.com/office/drawing/2012/main" xmlns:asvg="http://schemas.microsoft.com/office/drawing/2016/SVG/main" xmlns:c="http://schemas.openxmlformats.org/drawingml/2006/chart" xmlns:co="http://ncloudtech.com" xmlns:co-ooxml="http://ncloudtech.com/ooxml" xmlns:m="http://schemas.openxmlformats.org/officeDocument/2006/math" xmlns:mc="http://schemas.openxmlformats.org/markup-compatibility/2006" xmlns:o="urn:schemas-microsoft-com:office:office" xmlns:p="http://schemas.openxmlformats.org/presentationml/2006/main" xmlns:pic="http://schemas.openxmlformats.org/drawingml/2006/picture" xmlns:r="http://schemas.openxmlformats.org/officeDocument/2006/relationships" xmlns:s="http://schemas.openxmlformats.org/officeDocument/2006/sharedTypes" xmlns:sl="http://schemas.openxmlformats.org/schemaLibrary/2006/main" xmlns:v="urn:schemas-microsoft-com:vml" xmlns:w="http://schemas.openxmlformats.org/wordprocessingml/2006/main" xmlns:w10="urn:schemas-microsoft-com:office:word" xmlns:w14="http://schemas.microsoft.com/office/word/2010/wordml" xmlns:w15="http://schemas.microsoft.com/office/word/2012/wordml" xmlns:wp="http://schemas.openxmlformats.org/drawingml/2006/wordprocessingDrawing" xmlns:wpg="http://schemas.microsoft.com/office/word/2010/wordprocessingGroup" xmlns:wps="http://schemas.microsoft.com/office/word/2010/wordprocessingShape" xmlns:x="urn:schemas-microsoft-com:office:excel" xmlns:x14="http://schemas.microsoft.com/office/spreadsheetml/2009/9/main" xmlns:xdr="http://schemas.openxmlformats.org/drawingml/2006/spreadsheetDrawing" xmlns:xm="http://schemas.microsoft.com/office/excel/2006/main" mc:Ignorable="co co-ooxml w14 x14 w15">
  <si>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sz val="11"/>
        <u val="single"/>
      </rPr>
      <t>Обоснование начальной (максимальной) цены контракта</t>
    </r>
    <r>
      <rPr>
        <rFont val="Times New Roman"/>
        <b val="true"/>
        <sz val="1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</t>
    </r>
    <r>
      <rPr>
        <rFont val="Times New Roman"/>
        <b val="true"/>
        <sz val="11"/>
      </rPr>
      <t xml:space="preserve"> для нужд ФКУ ИК-4 на оказание услуг по заправке рабочих картриджей.</t>
    </r>
    <r>
      <t xml:space="preserve">
</t>
    </r>
    <r>
      <rPr>
        <rFont val="Times New Roman"/>
        <b val="true"/>
        <sz val="11"/>
      </rPr>
      <t xml:space="preserve"> на основе анализа рыночных цен функционирующего рынка.</t>
    </r>
    <r>
      <t xml:space="preserve">
</t>
    </r>
    <r>
      <rPr>
        <rFont val="Times New Roman"/>
        <b val="true"/>
        <sz val="11"/>
      </rPr>
      <t>Источники информации: коммерческие предложения и сриншоты из сети интернет.</t>
    </r>
    <r>
      <t xml:space="preserve">
</t>
    </r>
    <r>
      <rPr>
        <rFont val="Times New Roman"/>
        <b val="true"/>
        <sz val="11"/>
      </rPr>
      <t>Источник финансирования: дополнительный источник бюджетного финансирования (ДИБФ)</t>
    </r>
    <r>
      <t xml:space="preserve">
</t>
    </r>
    <r>
      <rPr>
        <rFont val="Times New Roman"/>
        <b val="true"/>
        <sz val="11"/>
      </rPr>
      <t>o ходе исследования рынка были рассмотрены  следующие коммерческие предложения поставщиков:</t>
    </r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</si>
  <si>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</si>
  <si>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</si>
  <si>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</si>
  <si>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</si>
  <si>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</si>
  <si>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</si>
  <si>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</si>
  <si>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>№1</t>
  </si>
  <si>
    <t xml:space="preserve">№2 </t>
  </si>
  <si>
    <t xml:space="preserve">№3 </t>
  </si>
  <si>
    <t>№4</t>
  </si>
  <si>
    <t>№5</t>
  </si>
  <si>
    <t xml:space="preserve">Средняя арифметическая цена за единицу     &lt;ц&gt; </t>
  </si>
  <si>
    <t>Среднее квадратичное отклонение</t>
  </si>
  <si>
    <r>
      <rPr>
        <rFont val="Times New Roman"/>
        <b val="true"/>
        <color rgb="000000" tint="0"/>
        <sz val="10"/>
      </rPr>
      <t xml:space="preserve">коэффициент вариации цен V (%)           </t>
    </r>
    <r>
      <rPr>
        <rFont val="Times New Roman"/>
        <b val="false"/>
        <i val="true"/>
        <color rgb="000000" tint="0"/>
        <sz val="10"/>
      </rPr>
      <t xml:space="preserve">         (не должен превышать 33%)</t>
    </r>
  </si>
  <si>
    <r>
      <rPr>
        <rFont val="Times New Roman"/>
        <b val="true"/>
        <color rgb="000000" tint="0"/>
        <sz val="9"/>
      </rPr>
      <t>Расчет НМЦК по формуле</t>
    </r>
    <r>
      <rPr>
        <rFont val="Times New Roman"/>
        <color rgb="000000" tint="0"/>
        <sz val="9"/>
      </rPr>
      <t xml:space="preserve">                             v - количество (объем) закупаемого товара (работы, услуги);</t>
    </r>
    <r>
      <t xml:space="preserve">
</t>
    </r>
    <r>
      <rPr>
        <rFont val="Times New Roman"/>
        <color rgb="000000" tint="0"/>
        <sz val="9"/>
      </rPr>
      <t>n - количество значений, используемых в расчете;</t>
    </r>
    <r>
      <t xml:space="preserve">
</t>
    </r>
    <r>
      <rPr>
        <rFont val="Times New Roman"/>
        <color rgb="000000" tint="0"/>
        <sz val="9"/>
      </rPr>
      <t>i - номер источника ценовой информации;</t>
    </r>
    <r>
      <t xml:space="preserve">
</t>
    </r>
    <r>
      <rPr>
        <rFont val="Times New Roman"/>
        <color rgb="000000" tint="0"/>
        <sz val="9"/>
      </rPr>
      <t xml:space="preserve">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</si>
  <si>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</si>
  <si>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</si>
  <si>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</si>
  <si>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Canon 725</t>
  </si>
  <si>
    <r>
      <rPr>
        <rFont val="Calibri"/>
        <sz val="12"/>
      </rPr>
      <t>шт</t>
    </r>
  </si>
  <si>
    <t>1</t>
  </si>
  <si>
    <t>Xerox 106R02778</t>
  </si>
  <si>
    <t>4</t>
  </si>
  <si>
    <t>Pantum PC-211</t>
  </si>
  <si>
    <t>HP CE285A</t>
  </si>
  <si>
    <t>2</t>
  </si>
  <si>
    <t>HP CC388A</t>
  </si>
  <si>
    <t>Xerox 106R02773</t>
  </si>
  <si>
    <t>В результате проведенного расчета Н(М)ЦК, ЦКЕП контракта составила, руб.:</t>
  </si>
  <si>
    <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t xml:space="preserve">
</t>
    </r>
  </si>
  <si>
    <r>
      <rPr>
        <rFont val="Times New Roman"/>
        <b val="true"/>
        <color theme="1" tint="0"/>
        <sz val="12"/>
      </rPr>
      <t>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начальной (максимальной) цены контракта выбрана цена Поставщика № 1, предложившего наименьшую цену контракта.</t>
    </r>
    <r>
      <t xml:space="preserve">
</t>
    </r>
    <r>
      <rPr>
        <rFont val="Times New Roman"/>
        <b val="true"/>
        <color theme="1" tint="0"/>
        <sz val="12"/>
      </rPr>
      <t>Во избежание сговора участников размещения заказа и нарушений ст.11 Федерального закона 135-ФЗ от 26.07.2006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</t>
    </r>
  </si>
  <si>
    <t>ФКУ ИК-4 УФСИН России по Республике Башкортостан</t>
  </si>
  <si>
    <t>подполковник внутренней службы                  ____________________В.Г. Кузнецов</t>
  </si>
  <si>
    <t>"______"_____________________________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</si>
</sst>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</numFmts>
  <fonts count="12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sz val="11"/>
    </font>
    <font>
      <name val="Times New Roman"/>
      <b val="true"/>
      <color rgb="000000" tint="0"/>
      <sz val="11"/>
    </font>
    <font>
      <name val="Times New Roman"/>
      <b val="true"/>
      <color rgb="000000" tint="0"/>
      <sz val="10"/>
    </font>
    <font>
      <name val="Times New Roman"/>
      <color rgb="000000" tint="0"/>
      <sz val="9"/>
    </font>
    <font>
      <name val="Times New Roman"/>
      <b val="true"/>
      <color theme="1" tint="0"/>
      <sz val="11"/>
    </font>
    <font>
      <name val="Calibri"/>
      <sz val="12"/>
    </font>
    <font>
      <name val="Times New Roman"/>
      <color rgb="000000" tint="0"/>
      <sz val="11"/>
    </font>
    <font>
      <name val="Times New Roman"/>
      <color theme="1" tint="0"/>
      <sz val="11"/>
    </font>
    <font>
      <sz val="11"/>
      <scheme val="minor"/>
    </font>
    <font>
      <name val="Times New Roman"/>
      <b val="true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0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vertical="center"/>
    </xf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Border="true" applyFont="true" applyNumberFormat="true" borderId="2" fillId="0" fontId="2" numFmtId="1000" quotePrefix="false">
      <alignment horizontal="left" vertical="center" wrapText="true"/>
    </xf>
    <xf applyAlignment="true" applyBorder="true" applyFont="true" applyNumberFormat="true" borderId="3" fillId="0" fontId="2" numFmtId="1000" quotePrefix="false">
      <alignment horizontal="left" vertical="center" wrapText="true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Border="true" applyFont="true" applyNumberFormat="true" borderId="4" fillId="0" fontId="3" numFmtId="1001" quotePrefix="false">
      <alignment horizontal="center" vertical="top" wrapText="true"/>
    </xf>
    <xf applyAlignment="true" applyBorder="true" applyFont="true" applyNumberFormat="true" borderId="6" fillId="0" fontId="3" numFmtId="1001" quotePrefix="false">
      <alignment horizontal="center" vertical="top" wrapText="true"/>
    </xf>
    <xf applyAlignment="true" applyBorder="true" applyFont="true" applyNumberFormat="true" borderId="7" fillId="0" fontId="3" numFmtId="1001" quotePrefix="false">
      <alignment horizontal="center" vertical="top" wrapText="true"/>
    </xf>
    <xf applyAlignment="true" applyBorder="true" applyFont="true" applyNumberFormat="true" borderId="4" fillId="0" fontId="3" numFmtId="1000" quotePrefix="false">
      <alignment horizontal="center" vertical="top" wrapText="true"/>
    </xf>
    <xf applyAlignment="true" applyBorder="true" applyFont="true" applyNumberFormat="true" borderId="6" fillId="0" fontId="3" numFmtId="1000" quotePrefix="false">
      <alignment horizontal="center" vertical="top" wrapText="true"/>
    </xf>
    <xf applyAlignment="true" applyBorder="true" applyFont="true" applyNumberFormat="true" borderId="7" fillId="0" fontId="3" numFmtId="1000" quotePrefix="false">
      <alignment horizontal="center" vertical="top" wrapText="true"/>
    </xf>
    <xf applyAlignment="true" applyBorder="true" applyFont="true" applyNumberFormat="true" borderId="8" fillId="0" fontId="3" numFmtId="1000" quotePrefix="false">
      <alignment horizontal="center" vertical="center" wrapText="true"/>
    </xf>
    <xf applyAlignment="true" applyBorder="true" applyFont="true" applyNumberFormat="true" borderId="9" fillId="0" fontId="3" numFmtId="1000" quotePrefix="false">
      <alignment horizontal="center" vertical="center" wrapText="true"/>
    </xf>
    <xf applyAlignment="true" applyBorder="true" applyFill="true" applyFont="true" applyNumberFormat="true" borderId="4" fillId="2" fontId="2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top" wrapText="true"/>
    </xf>
    <xf applyAlignment="true" applyBorder="true" applyFont="true" applyNumberFormat="true" borderId="4" fillId="0" fontId="4" numFmtId="1000" quotePrefix="false">
      <alignment horizontal="center" vertical="top" wrapText="true"/>
    </xf>
    <xf applyAlignment="true" applyBorder="true" applyFont="true" applyNumberFormat="true" borderId="4" fillId="0" fontId="5" numFmtId="1000" quotePrefix="false">
      <alignment horizontal="center" vertical="top" wrapText="true"/>
    </xf>
    <xf applyAlignment="true" applyBorder="true" applyFont="true" applyNumberFormat="true" borderId="4" fillId="0" fontId="6" numFmtId="1000" quotePrefix="false">
      <alignment horizontal="center" vertical="top" wrapText="true"/>
    </xf>
    <xf applyAlignment="true" applyBorder="true" applyFont="true" applyNumberFormat="true" borderId="10" fillId="0" fontId="3" numFmtId="1000" quotePrefix="false">
      <alignment horizontal="center" vertical="center" wrapText="true"/>
    </xf>
    <xf applyAlignment="true" applyBorder="true" applyFill="true" applyFont="true" borderId="11" fillId="3" fontId="0" quotePrefix="false">
      <alignment vertical="center"/>
    </xf>
    <xf applyAlignment="true" applyBorder="true" applyFont="true" borderId="11" fillId="0" fontId="7" quotePrefix="false">
      <alignment horizontal="center" vertical="center"/>
    </xf>
    <xf applyAlignment="true" applyBorder="true" applyFont="true" borderId="11" fillId="0" fontId="0" quotePrefix="false">
      <alignment horizontal="center" vertical="center"/>
    </xf>
    <xf applyAlignment="true" applyBorder="true" applyFont="true" applyNumberFormat="true" borderId="4" fillId="0" fontId="8" numFmtId="1001" quotePrefix="false">
      <alignment horizontal="center" vertical="center" wrapText="true"/>
    </xf>
    <xf applyAlignment="true" applyBorder="true" applyFont="true" applyNumberFormat="true" borderId="4" fillId="0" fontId="9" numFmtId="1001" quotePrefix="false">
      <alignment horizontal="center" vertical="center"/>
    </xf>
    <xf applyAlignment="true" applyBorder="true" applyFill="true" applyFont="true" applyNumberFormat="true" borderId="4" fillId="2" fontId="8" numFmtId="1001" quotePrefix="false">
      <alignment horizontal="center" vertical="center" wrapText="true"/>
    </xf>
    <xf applyAlignment="true" applyBorder="true" applyFont="true" applyNumberFormat="true" borderId="4" fillId="0" fontId="6" numFmtId="1000" quotePrefix="false">
      <alignment horizontal="left" vertical="center"/>
    </xf>
    <xf applyAlignment="true" applyBorder="true" applyFont="true" applyNumberFormat="true" borderId="6" fillId="0" fontId="6" numFmtId="1000" quotePrefix="false">
      <alignment horizontal="left" vertical="center"/>
    </xf>
    <xf applyAlignment="true" applyBorder="true" applyFont="true" applyNumberFormat="true" borderId="7" fillId="0" fontId="6" numFmtId="1000" quotePrefix="false">
      <alignment horizontal="left" vertical="center"/>
    </xf>
    <xf applyBorder="true" applyFont="true" applyNumberFormat="true" borderId="4" fillId="0" fontId="1" numFmtId="1000" quotePrefix="false"/>
    <xf applyAlignment="true" applyBorder="true" applyFont="true" applyNumberFormat="true" borderId="4" fillId="0" fontId="2" numFmtId="1001" quotePrefix="false">
      <alignment horizontal="center" vertical="center"/>
    </xf>
    <xf applyAlignment="true" applyFont="true" applyNumberFormat="true" borderId="0" fillId="0" fontId="10" numFmtId="1000" quotePrefix="false">
      <alignment horizontal="left" vertical="center" wrapText="true"/>
    </xf>
    <xf applyFont="true" applyNumberFormat="true" borderId="0" fillId="0" fontId="10" numFmtId="1000" quotePrefix="false"/>
    <xf applyAlignment="true" applyFill="true" applyFont="true" applyNumberFormat="true" borderId="0" fillId="4" fontId="11" numFmtId="1000" quotePrefix="false">
      <alignment horizontal="left" vertical="center" wrapText="true"/>
    </xf>
    <xf applyAlignment="true" applyFont="true" applyNumberFormat="true" borderId="0" fillId="0" fontId="9" numFmtId="1000" quotePrefix="false">
      <alignment horizontal="left"/>
    </xf>
    <xf applyAlignment="true" applyFont="true" applyNumberFormat="true" borderId="0" fillId="0" fontId="1" numFmtId="1000" quotePrefix="false">
      <alignment horizontal="left"/>
    </xf>
    <xf applyAlignment="true" applyFont="true" applyNumberFormat="true" borderId="0" fillId="0" fontId="1" numFmtId="1000" quotePrefix="false">
      <alignment horizontal="left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drawings/_rels/drawing1.xml.rels><?xml version="1.0" encoding="UTF-8" standalone="no" ?>
<Relationships xmlns="http://schemas.openxmlformats.org/package/2006/relationships">
  <Relationship Id="rId5" Target="../media/image5.wmf" Type="http://schemas.openxmlformats.org/officeDocument/2006/relationships/image"/>
  <Relationship Id="rId4" Target="../media/image4.wmf" Type="http://schemas.openxmlformats.org/officeDocument/2006/relationships/image"/>
  <Relationship Id="rId3" Target="../media/image3.wmf" Type="http://schemas.openxmlformats.org/officeDocument/2006/relationships/image"/>
  <Relationship Id="rId2" Target="../media/image2.wmf" Type="http://schemas.openxmlformats.org/officeDocument/2006/relationships/image"/>
  <Relationship Id="rId1" Target="../media/image1.wmf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7426907" y="2973456"/>
    <xdr:ext cx="826329" cy="352425"/>
    <xdr:pic>
      <xdr:nvPicPr>
        <xdr:cNvPr hidden="false" id="1" name="Picture 1"/>
        <xdr:cNvPicPr preferRelativeResize="true"/>
      </xdr:nvPicPr>
      <xdr:blipFill>
        <a:blip r:embed="rId1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683932" y="2621446"/>
    <xdr:ext cx="152400" cy="228600"/>
    <xdr:pic>
      <xdr:nvPicPr>
        <xdr:cNvPr hidden="false" id="2" name="Picture 2"/>
        <xdr:cNvPicPr preferRelativeResize="true"/>
      </xdr:nvPicPr>
      <xdr:blipFill>
        <a:blip r:embed="rId2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9201596" y="2956892"/>
    <xdr:ext cx="802783" cy="352425"/>
    <xdr:pic>
      <xdr:nvPicPr>
        <xdr:cNvPr hidden="false" id="3" name="Picture 3"/>
        <xdr:cNvPicPr preferRelativeResize="true"/>
      </xdr:nvPicPr>
      <xdr:blipFill>
        <a:blip r:embed="rId3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280570" y="2878620"/>
    <xdr:ext cx="911087" cy="438150"/>
    <xdr:pic>
      <xdr:nvPicPr>
        <xdr:cNvPr hidden="false" id="4" name="Picture 4"/>
        <xdr:cNvPicPr preferRelativeResize="true"/>
      </xdr:nvPicPr>
      <xdr:blipFill>
        <a:blip r:embed="rId4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0771037" y="3358598"/>
    <xdr:ext cx="152400" cy="228600"/>
    <xdr:pic>
      <xdr:nvPicPr>
        <xdr:cNvPr hidden="false" id="5" name="Picture 5"/>
        <xdr:cNvPicPr preferRelativeResize="true"/>
      </xdr:nvPicPr>
      <xdr:blipFill>
        <a:blip r:embed="rId5"/>
        <a:srcRect b="0" l="0" r="0" t="0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T346"/>
  <sheetViews>
    <sheetView showZeros="true" workbookViewId="0"/>
  </sheetViews>
  <sheetFormatPr baseColWidth="8" customHeight="false" defaultColWidth="8.91768322854334" defaultRowHeight="15" zeroHeight="false"/>
  <cols>
    <col bestFit="true" customWidth="true" max="1" min="1" outlineLevel="0" style="0" width="8.91768322854334"/>
    <col customWidth="true" max="2" min="2" outlineLevel="0" style="0" width="42.0884160581336"/>
    <col customWidth="true" max="3" min="3" outlineLevel="0" style="0" width="8.22027466836239"/>
    <col bestFit="true" customWidth="true" max="4" min="4" outlineLevel="0" style="0" width="8.91768322854334"/>
    <col customWidth="true" max="5" min="5" outlineLevel="0" style="0" width="11.5663113669355"/>
    <col customWidth="true" max="6" min="6" outlineLevel="0" style="0" width="11.1471040356792"/>
    <col customWidth="true" max="7" min="7" outlineLevel="0" style="0" width="13.6585370474783"/>
    <col customWidth="true" hidden="true" max="8" min="8" outlineLevel="0" style="0" width="10.5907015778299"/>
    <col customWidth="true" hidden="true" max="9" min="9" outlineLevel="0" style="0" width="10.4496954754982"/>
    <col customWidth="true" max="10" min="10" outlineLevel="0" style="0" width="11.7073174692672"/>
    <col customWidth="true" max="11" min="11" outlineLevel="0" style="0" width="13.0983236138904"/>
    <col customWidth="true" max="12" min="12" outlineLevel="0" style="0" width="11.4253052646038"/>
    <col customWidth="true" max="13" min="13" outlineLevel="0" style="0" width="21.6006104869161"/>
    <col customWidth="true" max="14" min="14" outlineLevel="0" style="0" width="12.6829272583728"/>
    <col customWidth="true" max="15" min="15" outlineLevel="0" style="0" width="13.376524842815"/>
    <col customWidth="true" max="16" min="16" outlineLevel="0" style="0" width="14.4931407342523"/>
    <col bestFit="true" customWidth="true" max="16384" min="17" outlineLevel="0" style="0" width="8.91768322854334"/>
  </cols>
  <sheetData>
    <row customFormat="true" hidden="false" ht="0" outlineLevel="0" r="1" s="1">
      <c r="A1" s="2" t="s">
        <v>0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3" t="s"/>
      <c r="L1" s="3" t="s"/>
      <c r="M1" s="3" t="s"/>
      <c r="N1" s="3" t="s"/>
      <c r="O1" s="3" t="s"/>
      <c r="P1" s="4" t="s"/>
    </row>
    <row customFormat="true" customHeight="true" ht="48" outlineLevel="0" r="2" s="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/>
      <c r="G2" s="7" t="s"/>
      <c r="H2" s="7" t="s"/>
      <c r="I2" s="8" t="s"/>
      <c r="J2" s="9" t="s">
        <v>6</v>
      </c>
      <c r="K2" s="10" t="s"/>
      <c r="L2" s="11" t="s"/>
      <c r="M2" s="12" t="s">
        <v>7</v>
      </c>
      <c r="N2" s="13" t="s"/>
      <c r="O2" s="13" t="s"/>
      <c r="P2" s="14" t="s"/>
    </row>
    <row customFormat="true" customHeight="true" ht="137.25" outlineLevel="0" r="3" s="0">
      <c r="A3" s="15" t="s"/>
      <c r="B3" s="16" t="s"/>
      <c r="C3" s="15" t="s"/>
      <c r="D3" s="15" t="s"/>
      <c r="E3" s="5" t="s">
        <v>8</v>
      </c>
      <c r="F3" s="5" t="s">
        <v>9</v>
      </c>
      <c r="G3" s="17" t="s">
        <v>10</v>
      </c>
      <c r="H3" s="18" t="s">
        <v>11</v>
      </c>
      <c r="I3" s="18" t="s">
        <v>12</v>
      </c>
      <c r="J3" s="12" t="s">
        <v>13</v>
      </c>
      <c r="K3" s="12" t="s">
        <v>14</v>
      </c>
      <c r="L3" s="19" t="s">
        <v>15</v>
      </c>
      <c r="M3" s="20" t="s">
        <v>16</v>
      </c>
      <c r="N3" s="21" t="s">
        <v>17</v>
      </c>
      <c r="O3" s="21" t="s">
        <v>18</v>
      </c>
      <c r="P3" s="21" t="s">
        <v>19</v>
      </c>
    </row>
    <row customFormat="true" customHeight="true" hidden="false" ht="20.8564147949219" outlineLevel="0" r="4" s="0">
      <c r="A4" s="22" t="n">
        <v>1</v>
      </c>
      <c r="B4" s="23" t="s">
        <v>20</v>
      </c>
      <c r="C4" s="24" t="s">
        <v>21</v>
      </c>
      <c r="D4" s="25" t="s">
        <v>22</v>
      </c>
      <c r="E4" s="5" t="n">
        <v>410</v>
      </c>
      <c r="F4" s="5" t="n">
        <v>460</v>
      </c>
      <c r="G4" s="5" t="n">
        <v>520</v>
      </c>
      <c r="H4" s="18" t="n"/>
      <c r="I4" s="18" t="n"/>
      <c r="J4" s="26" t="n">
        <f aca="false" ca="false" dt2D="false" dtr="false" t="normal">AVERAGE(E4:I4)</f>
        <v>463.3333333333333</v>
      </c>
      <c r="K4" s="27" t="n">
        <f aca="false" ca="false" dt2D="false" dtr="false" t="normal">SQRT(SUM(IF(E4&gt;0, POWER(E4-J4, 2), 0), IF(F4&gt;0, POWER(F4-J4, 2), 0), IF(G4&gt;0, POWER(G4-J4, 2), 0), IF(H4&gt;0, POWER(H4-J4, 2), 0), IF(I4&gt;0, POWER(I4-J4, 2), 0), )/(COUNTA(E4:I4)-1))</f>
        <v>55.07570547286102</v>
      </c>
      <c r="L4" s="27" t="n">
        <f aca="false" ca="false" dt2D="false" dtr="false" t="normal">K4/J4*100</f>
        <v>11.88684290781173</v>
      </c>
      <c r="M4" s="26" t="n">
        <f aca="false" ca="false" dt2D="false" dtr="false" t="normal">D4/COUNTA(E4:I4)*SUM(E4:I4)</f>
        <v>463.3333333333333</v>
      </c>
      <c r="N4" s="26" t="n">
        <f aca="false" ca="false" dt2D="false" dtr="false" t="normal">M4/D4</f>
        <v>463.3333333333333</v>
      </c>
      <c r="O4" s="26" t="n">
        <f aca="false" ca="false" dt2D="false" dtr="false" t="normal">ROUNDDOWN(N4, 2)</f>
        <v>463.33000000000004</v>
      </c>
      <c r="P4" s="28" t="n">
        <f aca="false" ca="false" dt2D="false" dtr="false" t="normal">O4*D4</f>
        <v>463.33000000000004</v>
      </c>
    </row>
    <row customFormat="true" customHeight="true" hidden="false" ht="25.5" outlineLevel="0" r="5" s="0">
      <c r="A5" s="22" t="n">
        <v>2</v>
      </c>
      <c r="B5" s="23" t="s">
        <v>23</v>
      </c>
      <c r="C5" s="24" t="s">
        <v>21</v>
      </c>
      <c r="D5" s="25" t="s">
        <v>24</v>
      </c>
      <c r="E5" s="5" t="n">
        <v>390</v>
      </c>
      <c r="F5" s="5" t="n">
        <v>430</v>
      </c>
      <c r="G5" s="5" t="n">
        <v>480</v>
      </c>
      <c r="H5" s="18" t="n"/>
      <c r="I5" s="18" t="n"/>
      <c r="J5" s="26" t="n">
        <f aca="false" ca="false" dt2D="false" dtr="false" t="normal">AVERAGE(E5:I5)</f>
        <v>433.3333333333333</v>
      </c>
      <c r="K5" s="27" t="n">
        <f aca="false" ca="false" dt2D="false" dtr="false" t="normal">SQRT(SUM(IF(E5&gt;0, POWER(E5-J5, 2), 0), IF(F5&gt;0, POWER(F5-J5, 2), 0), IF(G5&gt;0, POWER(G5-J5, 2), 0), IF(H5&gt;0, POWER(H5-J5, 2), 0), IF(I5&gt;0, POWER(I5-J5, 2), 0), )/(COUNTA(E5:I5)-1))</f>
        <v>45.09249752822895</v>
      </c>
      <c r="L5" s="27" t="n">
        <f aca="false" ca="false" dt2D="false" dtr="false" t="normal">K5/J5*100</f>
        <v>10.405960968052835</v>
      </c>
      <c r="M5" s="26" t="n">
        <f aca="false" ca="false" dt2D="false" dtr="false" t="normal">D5/COUNTA(E5:I5)*SUM(E5:I5)</f>
        <v>1733.3333333333333</v>
      </c>
      <c r="N5" s="26" t="n">
        <f aca="false" ca="false" dt2D="false" dtr="false" t="normal">M5/D5</f>
        <v>433.3333333333333</v>
      </c>
      <c r="O5" s="26" t="n">
        <f aca="false" ca="false" dt2D="false" dtr="false" t="normal">ROUNDDOWN(N5, 2)</f>
        <v>433.33000000000004</v>
      </c>
      <c r="P5" s="28" t="n">
        <f aca="false" ca="false" dt2D="false" dtr="false" t="normal">O5*D5</f>
        <v>1733.3200000000002</v>
      </c>
    </row>
    <row customFormat="true" customHeight="true" hidden="false" ht="24.75" outlineLevel="0" r="6" s="0">
      <c r="A6" s="22" t="n">
        <v>3</v>
      </c>
      <c r="B6" s="23" t="s">
        <v>25</v>
      </c>
      <c r="C6" s="24" t="s">
        <v>21</v>
      </c>
      <c r="D6" s="25" t="s">
        <v>22</v>
      </c>
      <c r="E6" s="5" t="n">
        <v>630</v>
      </c>
      <c r="F6" s="5" t="n">
        <v>710</v>
      </c>
      <c r="G6" s="5" t="n">
        <v>790</v>
      </c>
      <c r="H6" s="18" t="n"/>
      <c r="I6" s="18" t="n"/>
      <c r="J6" s="26" t="n">
        <f aca="false" ca="false" dt2D="false" dtr="false" t="normal">AVERAGE(E6:I6)</f>
        <v>710</v>
      </c>
      <c r="K6" s="27" t="n">
        <f aca="false" ca="false" dt2D="false" dtr="false" t="normal">SQRT(SUM(IF(E6&gt;0, POWER(E6-J6, 2), 0), IF(F6&gt;0, POWER(F6-J6, 2), 0), IF(G6&gt;0, POWER(G6-J6, 2), 0), IF(H6&gt;0, POWER(H6-J6, 2), 0), IF(I6&gt;0, POWER(I6-J6, 2), 0), )/(COUNTA(E6:I6)-1))</f>
        <v>80</v>
      </c>
      <c r="L6" s="27" t="n">
        <f aca="false" ca="false" dt2D="false" dtr="false" t="normal">K6/J6*100</f>
        <v>11.267605633802818</v>
      </c>
      <c r="M6" s="26" t="n">
        <f aca="false" ca="false" dt2D="false" dtr="false" t="normal">D6/COUNTA(E6:I6)*SUM(E6:I6)</f>
        <v>710</v>
      </c>
      <c r="N6" s="26" t="n">
        <f aca="false" ca="false" dt2D="false" dtr="false" t="normal">M6/D6</f>
        <v>710</v>
      </c>
      <c r="O6" s="26" t="n">
        <f aca="false" ca="false" dt2D="false" dtr="false" t="normal">ROUNDDOWN(N6, 2)</f>
        <v>710</v>
      </c>
      <c r="P6" s="28" t="n">
        <f aca="false" ca="false" dt2D="false" dtr="false" t="normal">O6*D6</f>
        <v>710</v>
      </c>
    </row>
    <row customFormat="true" customHeight="true" hidden="false" ht="26.25" outlineLevel="0" r="7" s="0">
      <c r="A7" s="22" t="n">
        <v>4</v>
      </c>
      <c r="B7" s="23" t="s">
        <v>26</v>
      </c>
      <c r="C7" s="24" t="s">
        <v>21</v>
      </c>
      <c r="D7" s="25" t="s">
        <v>27</v>
      </c>
      <c r="E7" s="5" t="n">
        <v>400</v>
      </c>
      <c r="F7" s="5" t="n">
        <v>440</v>
      </c>
      <c r="G7" s="5" t="n">
        <v>490</v>
      </c>
      <c r="H7" s="18" t="n"/>
      <c r="I7" s="18" t="n"/>
      <c r="J7" s="26" t="n">
        <f aca="false" ca="false" dt2D="false" dtr="false" t="normal">AVERAGE(E7:I7)</f>
        <v>443.3333333333333</v>
      </c>
      <c r="K7" s="27" t="n">
        <f aca="false" ca="false" dt2D="false" dtr="false" t="normal">SQRT(SUM(IF(E7&gt;0, POWER(E7-J7, 2), 0), IF(F7&gt;0, POWER(F7-J7, 2), 0), IF(G7&gt;0, POWER(G7-J7, 2), 0), IF(H7&gt;0, POWER(H7-J7, 2), 0), IF(I7&gt;0, POWER(I7-J7, 2), 0), )/(COUNTA(E7:I7)-1))</f>
        <v>45.09249752822895</v>
      </c>
      <c r="L7" s="27" t="n">
        <f aca="false" ca="false" dt2D="false" dtr="false" t="normal">K7/J7*100</f>
        <v>10.171240043961417</v>
      </c>
      <c r="M7" s="26" t="n">
        <f aca="false" ca="false" dt2D="false" dtr="false" t="normal">D7/COUNTA(E7:I7)*SUM(E7:I7)</f>
        <v>886.6666666666666</v>
      </c>
      <c r="N7" s="26" t="n">
        <f aca="false" ca="false" dt2D="false" dtr="false" t="normal">M7/D7</f>
        <v>443.3333333333333</v>
      </c>
      <c r="O7" s="26" t="n">
        <f aca="false" ca="false" dt2D="false" dtr="false" t="normal">ROUNDDOWN(N7, 2)</f>
        <v>443.33</v>
      </c>
      <c r="P7" s="28" t="n">
        <f aca="false" ca="false" dt2D="false" dtr="false" t="normal">O7*D7</f>
        <v>886.66</v>
      </c>
    </row>
    <row customFormat="true" customHeight="true" hidden="false" ht="24.75" outlineLevel="0" r="8" s="0">
      <c r="A8" s="22" t="n">
        <v>5</v>
      </c>
      <c r="B8" s="23" t="s">
        <v>28</v>
      </c>
      <c r="C8" s="24" t="s">
        <v>21</v>
      </c>
      <c r="D8" s="25" t="s">
        <v>27</v>
      </c>
      <c r="E8" s="5" t="n">
        <v>400</v>
      </c>
      <c r="F8" s="5" t="n">
        <v>450</v>
      </c>
      <c r="G8" s="5" t="n">
        <v>510</v>
      </c>
      <c r="H8" s="18" t="n"/>
      <c r="I8" s="18" t="n"/>
      <c r="J8" s="26" t="n">
        <f aca="false" ca="false" dt2D="false" dtr="false" t="normal">AVERAGE(E8:I8)</f>
        <v>453.3333333333333</v>
      </c>
      <c r="K8" s="27" t="n">
        <f aca="false" ca="false" dt2D="false" dtr="false" t="normal">SQRT(SUM(IF(E8&gt;0, POWER(E8-J8, 2), 0), IF(F8&gt;0, POWER(F8-J8, 2), 0), IF(G8&gt;0, POWER(G8-J8, 2), 0), IF(H8&gt;0, POWER(H8-J8, 2), 0), IF(I8&gt;0, POWER(I8-J8, 2), 0), )/(COUNTA(E8:I8)-1))</f>
        <v>55.07570547286102</v>
      </c>
      <c r="L8" s="27" t="n">
        <f aca="false" ca="false" dt2D="false" dtr="false" t="normal">K8/J8*100</f>
        <v>12.14905267783699</v>
      </c>
      <c r="M8" s="26" t="n">
        <f aca="false" ca="false" dt2D="false" dtr="false" t="normal">D8/COUNTA(E8:I8)*SUM(E8:I8)</f>
        <v>906.6666666666666</v>
      </c>
      <c r="N8" s="26" t="n">
        <f aca="false" ca="false" dt2D="false" dtr="false" t="normal">M8/D8</f>
        <v>453.3333333333333</v>
      </c>
      <c r="O8" s="26" t="n">
        <f aca="false" ca="false" dt2D="false" dtr="false" t="normal">ROUNDDOWN(N8, 2)</f>
        <v>453.33</v>
      </c>
      <c r="P8" s="28" t="n">
        <f aca="false" ca="false" dt2D="false" dtr="false" t="normal">O8*D8</f>
        <v>906.66</v>
      </c>
    </row>
    <row customFormat="true" customHeight="true" hidden="false" ht="23.2499694824219" outlineLevel="0" r="9" s="0">
      <c r="A9" s="22" t="n">
        <v>6</v>
      </c>
      <c r="B9" s="23" t="s">
        <v>29</v>
      </c>
      <c r="C9" s="24" t="s">
        <v>21</v>
      </c>
      <c r="D9" s="25" t="s">
        <v>27</v>
      </c>
      <c r="E9" s="5" t="n">
        <v>460</v>
      </c>
      <c r="F9" s="5" t="n">
        <v>520</v>
      </c>
      <c r="G9" s="5" t="n">
        <v>590</v>
      </c>
      <c r="H9" s="18" t="n"/>
      <c r="I9" s="18" t="n"/>
      <c r="J9" s="26" t="n">
        <f aca="false" ca="false" dt2D="false" dtr="false" t="normal">AVERAGE(E9:I9)</f>
        <v>523.3333333333334</v>
      </c>
      <c r="K9" s="27" t="n">
        <f aca="false" ca="false" dt2D="false" dtr="false" t="normal">SQRT(SUM(IF(E9&gt;0, POWER(E9-J9, 2), 0), IF(F9&gt;0, POWER(F9-J9, 2), 0), IF(G9&gt;0, POWER(G9-J9, 2), 0), IF(H9&gt;0, POWER(H9-J9, 2), 0), IF(I9&gt;0, POWER(I9-J9, 2), 0), )/(COUNTA(E9:I9)-1))</f>
        <v>65.06407098647712</v>
      </c>
      <c r="L9" s="27" t="n">
        <f aca="false" ca="false" dt2D="false" dtr="false" t="normal">K9/J9*100</f>
        <v>12.432625029263143</v>
      </c>
      <c r="M9" s="26" t="n">
        <f aca="false" ca="false" dt2D="false" dtr="false" t="normal">D9/COUNTA(E9:I9)*SUM(E9:I9)</f>
        <v>1046.6666666666665</v>
      </c>
      <c r="N9" s="26" t="n">
        <f aca="false" ca="false" dt2D="false" dtr="false" t="normal">M9/D9</f>
        <v>523.3333333333333</v>
      </c>
      <c r="O9" s="26" t="n">
        <f aca="false" ca="false" dt2D="false" dtr="false" t="normal">ROUNDDOWN(N9, 2)</f>
        <v>523.3299999999999</v>
      </c>
      <c r="P9" s="28" t="n">
        <f aca="false" ca="false" dt2D="false" dtr="false" t="normal">O9*D9</f>
        <v>1046.6599999999999</v>
      </c>
    </row>
    <row customFormat="true" customHeight="true" ht="21.3104858398438" outlineLevel="0" r="10" s="0">
      <c r="A10" s="29" t="s">
        <v>30</v>
      </c>
      <c r="B10" s="30" t="s"/>
      <c r="C10" s="30" t="s"/>
      <c r="D10" s="30" t="s"/>
      <c r="E10" s="30" t="s"/>
      <c r="F10" s="30" t="s"/>
      <c r="G10" s="31" t="s"/>
      <c r="H10" s="32" t="n"/>
      <c r="I10" s="32" t="n"/>
      <c r="J10" s="32" t="n"/>
      <c r="K10" s="32" t="n"/>
      <c r="L10" s="32" t="n"/>
      <c r="M10" s="32" t="n"/>
      <c r="N10" s="32" t="n"/>
      <c r="O10" s="32" t="n"/>
      <c r="P10" s="33" t="n">
        <f aca="false" ca="false" dt2D="false" dtr="false" t="normal">SUM(P4:P9)</f>
        <v>5746.63</v>
      </c>
    </row>
    <row customFormat="true" customHeight="true" hidden="false" ht="22.1895141601563" outlineLevel="0" r="11" s="0">
      <c r="A11" s="34" t="s">
        <v>31</v>
      </c>
      <c r="B11" s="34" t="s"/>
      <c r="C11" s="34" t="s"/>
      <c r="D11" s="34" t="s"/>
      <c r="E11" s="34" t="s"/>
      <c r="F11" s="34" t="s"/>
      <c r="G11" s="34" t="s"/>
      <c r="H11" s="34" t="s"/>
      <c r="I11" s="34" t="s"/>
      <c r="J11" s="34" t="s"/>
      <c r="K11" s="34" t="s"/>
      <c r="L11" s="34" t="s"/>
      <c r="M11" s="34" t="s"/>
      <c r="N11" s="34" t="s"/>
      <c r="O11" s="34" t="s"/>
      <c r="P11" s="34" t="s"/>
    </row>
    <row customFormat="true" ht="15" outlineLevel="0" r="12" s="35">
      <c r="A12" s="36" t="s">
        <v>32</v>
      </c>
      <c r="B12" s="36" t="s"/>
      <c r="C12" s="36" t="s"/>
      <c r="D12" s="36" t="s"/>
      <c r="E12" s="36" t="s"/>
      <c r="F12" s="36" t="s"/>
      <c r="G12" s="36" t="s"/>
      <c r="H12" s="36" t="s"/>
      <c r="I12" s="36" t="s"/>
      <c r="J12" s="36" t="s"/>
      <c r="K12" s="36" t="s"/>
      <c r="L12" s="36" t="s"/>
      <c r="M12" s="36" t="s"/>
      <c r="N12" s="36" t="s"/>
      <c r="O12" s="36" t="s"/>
      <c r="P12" s="36" t="s"/>
      <c r="Q12" s="35" t="n"/>
      <c r="R12" s="35" t="n"/>
      <c r="S12" s="35" t="n"/>
    </row>
    <row customFormat="true" customHeight="true" ht="17.25" outlineLevel="0" r="13" s="0">
      <c r="A13" s="37" t="s">
        <v>33</v>
      </c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8" t="n"/>
      <c r="O13" s="38" t="n"/>
      <c r="P13" s="38" t="n"/>
    </row>
    <row customFormat="true" customHeight="true" hidden="true" ht="15" outlineLevel="0" r="14" s="0">
      <c r="F14" s="37" t="n"/>
      <c r="G14" s="37" t="n"/>
      <c r="H14" s="37" t="n"/>
      <c r="I14" s="37" t="n"/>
      <c r="J14" s="37" t="n"/>
      <c r="K14" s="37" t="n"/>
      <c r="L14" s="37" t="n"/>
      <c r="M14" s="37" t="n"/>
      <c r="N14" s="38" t="n"/>
      <c r="O14" s="38" t="n"/>
      <c r="P14" s="38" t="n"/>
    </row>
    <row customFormat="true" ht="15" outlineLevel="0" r="15" s="0">
      <c r="A15" s="37" t="s">
        <v>34</v>
      </c>
      <c r="B15" s="37" t="s"/>
      <c r="C15" s="37" t="s"/>
      <c r="D15" s="37" t="s"/>
      <c r="E15" s="37" t="s"/>
      <c r="F15" s="37" t="s"/>
      <c r="G15" s="37" t="s"/>
      <c r="H15" s="37" t="s"/>
      <c r="I15" s="37" t="s"/>
      <c r="J15" s="37" t="s"/>
      <c r="K15" s="37" t="s"/>
      <c r="L15" s="37" t="s"/>
      <c r="M15" s="37" t="s"/>
      <c r="N15" s="37" t="s"/>
      <c r="O15" s="37" t="s"/>
      <c r="P15" s="37" t="s"/>
    </row>
    <row customFormat="true" ht="15" outlineLevel="0" r="16" s="0"/>
    <row customFormat="true" ht="15" outlineLevel="0" r="17" s="0">
      <c r="A17" s="37" t="s">
        <v>35</v>
      </c>
      <c r="B17" s="37" t="s"/>
      <c r="C17" s="37" t="s"/>
      <c r="D17" s="37" t="s"/>
      <c r="E17" s="37" t="s"/>
      <c r="F17" s="37" t="s"/>
      <c r="G17" s="37" t="s"/>
      <c r="H17" s="37" t="s"/>
      <c r="I17" s="37" t="n"/>
      <c r="J17" s="37" t="n"/>
      <c r="K17" s="37" t="n"/>
      <c r="L17" s="37" t="n"/>
      <c r="M17" s="37" t="n"/>
      <c r="N17" s="38" t="n"/>
      <c r="O17" s="38" t="n"/>
      <c r="P17" s="38" t="n"/>
    </row>
    <row customFormat="true" ht="15" outlineLevel="0" r="18" s="0"/>
    <row customFormat="true" ht="15" outlineLevel="0" r="19" s="0"/>
    <row customFormat="true" ht="15" outlineLevel="0" r="20" s="0"/>
    <row customFormat="true" ht="15" outlineLevel="0" r="21" s="0"/>
    <row customFormat="true" ht="15" outlineLevel="0" r="22" s="0"/>
    <row customFormat="true" ht="15" outlineLevel="0" r="23" s="0">
      <c r="A23" s="39" t="n"/>
      <c r="B23" s="39" t="s"/>
      <c r="C23" s="39" t="s"/>
      <c r="D23" s="39" t="s"/>
      <c r="E23" s="39" t="s"/>
      <c r="F23" s="39" t="s"/>
    </row>
    <row customFormat="true" ht="15" outlineLevel="0" r="24" s="0"/>
    <row customFormat="true" ht="15" outlineLevel="0" r="25" s="0"/>
    <row customFormat="true" ht="15" outlineLevel="0" r="26" s="0"/>
    <row customFormat="true" ht="15" outlineLevel="0" r="27" s="0"/>
    <row customFormat="true" ht="15" outlineLevel="0" r="28" s="0"/>
    <row customFormat="true" ht="15" outlineLevel="0" r="29" s="0"/>
    <row customFormat="true" ht="15" outlineLevel="0" r="30" s="0"/>
    <row customFormat="true" ht="15" outlineLevel="0" r="31" s="0"/>
    <row customFormat="true" ht="15" outlineLevel="0" r="32" s="0"/>
    <row customFormat="true" ht="15" outlineLevel="0" r="33" s="0"/>
    <row customFormat="true" ht="15" outlineLevel="0" r="34" s="0"/>
    <row customFormat="true" ht="15" outlineLevel="0" r="35" s="0"/>
    <row customFormat="true" ht="15" outlineLevel="0" r="36" s="0"/>
    <row customFormat="true" ht="15" outlineLevel="0" r="37" s="0"/>
    <row customFormat="true" ht="15" outlineLevel="0" r="38" s="0"/>
    <row customFormat="true" ht="15" outlineLevel="0" r="39" s="0"/>
    <row customFormat="true" ht="15" outlineLevel="0" r="40" s="0"/>
    <row customFormat="true" ht="15" outlineLevel="0" r="41" s="0"/>
    <row customFormat="true" ht="15" outlineLevel="0" r="42" s="0"/>
    <row customFormat="true" ht="15" outlineLevel="0" r="43" s="0"/>
    <row customFormat="true" ht="15" outlineLevel="0" r="44" s="0"/>
    <row customFormat="true" ht="15" outlineLevel="0" r="45" s="0"/>
    <row customFormat="true" ht="15" outlineLevel="0" r="46" s="0"/>
    <row customFormat="true" ht="15" outlineLevel="0" r="47" s="0"/>
    <row customFormat="true" ht="15" outlineLevel="0" r="48" s="0"/>
    <row customFormat="true" ht="15" outlineLevel="0" r="49" s="0"/>
    <row customFormat="true" ht="15" outlineLevel="0" r="50" s="0"/>
    <row customFormat="true" ht="15" outlineLevel="0" r="51" s="0"/>
    <row customFormat="true" ht="15" outlineLevel="0" r="52" s="0"/>
    <row customFormat="true" ht="15" outlineLevel="0" r="53" s="0"/>
    <row customFormat="true" ht="15" outlineLevel="0" r="54" s="0"/>
    <row customFormat="true" ht="15" outlineLevel="0" r="55" s="0"/>
    <row customFormat="true" ht="15" outlineLevel="0" r="56" s="0"/>
    <row customFormat="true" ht="15" outlineLevel="0" r="57" s="0"/>
    <row customFormat="true" ht="15" outlineLevel="0" r="58" s="0"/>
    <row customFormat="true" ht="15" outlineLevel="0" r="59" s="0"/>
    <row customFormat="true" ht="15" outlineLevel="0" r="60" s="0"/>
    <row customFormat="true" ht="15" outlineLevel="0" r="61" s="0"/>
    <row customFormat="true" ht="15" outlineLevel="0" r="62" s="0"/>
    <row customFormat="true" ht="15" outlineLevel="0" r="63" s="0"/>
    <row customFormat="true" ht="15" outlineLevel="0" r="64" s="0"/>
    <row customFormat="true" ht="15" outlineLevel="0" r="65" s="0"/>
    <row customFormat="true" ht="15" outlineLevel="0" r="66" s="0"/>
    <row customFormat="true" ht="15" outlineLevel="0" r="67" s="0"/>
    <row customFormat="true" ht="15" outlineLevel="0" r="68" s="0"/>
    <row customFormat="true" ht="15" outlineLevel="0" r="69" s="0"/>
    <row customFormat="true" ht="15" outlineLevel="0" r="70" s="0"/>
    <row customFormat="true" ht="15" outlineLevel="0" r="71" s="0"/>
    <row customFormat="true" ht="15" outlineLevel="0" r="72" s="0"/>
    <row customFormat="true" ht="15" outlineLevel="0" r="73" s="0"/>
    <row customFormat="true" ht="15" outlineLevel="0" r="74" s="0"/>
    <row customFormat="true" ht="15" outlineLevel="0" r="75" s="0"/>
    <row customFormat="true" ht="15" outlineLevel="0" r="76" s="0"/>
    <row customFormat="true" ht="15" outlineLevel="0" r="77" s="0"/>
    <row customFormat="true" ht="15" outlineLevel="0" r="78" s="0"/>
    <row customFormat="true" ht="15" outlineLevel="0" r="79" s="0"/>
    <row customFormat="true" ht="15" outlineLevel="0" r="80" s="0"/>
    <row customFormat="true" ht="15" outlineLevel="0" r="81" s="0"/>
    <row customFormat="true" ht="15" outlineLevel="0" r="82" s="0"/>
    <row customFormat="true" ht="15" outlineLevel="0" r="83" s="0"/>
    <row customFormat="true" ht="15" outlineLevel="0" r="84" s="0"/>
    <row customFormat="true" ht="15" outlineLevel="0" r="85" s="0"/>
    <row customFormat="true" ht="15" outlineLevel="0" r="86" s="0"/>
    <row customFormat="true" ht="15" outlineLevel="0" r="87" s="0"/>
    <row customFormat="true" ht="15" outlineLevel="0" r="88" s="0"/>
    <row customFormat="true" ht="15" outlineLevel="0" r="89" s="0"/>
    <row customFormat="true" ht="15" outlineLevel="0" r="90" s="0"/>
    <row customFormat="true" ht="15" outlineLevel="0" r="91" s="0"/>
    <row customFormat="true" ht="15" outlineLevel="0" r="92" s="0"/>
    <row customFormat="true" ht="15" outlineLevel="0" r="93" s="0"/>
    <row customFormat="true" ht="15" outlineLevel="0" r="94" s="0"/>
    <row customFormat="true" ht="15" outlineLevel="0" r="95" s="0"/>
    <row customFormat="true" ht="15" outlineLevel="0" r="96" s="0"/>
    <row customFormat="true" ht="15" outlineLevel="0" r="97" s="0"/>
    <row customFormat="true" ht="15" outlineLevel="0" r="98" s="0"/>
    <row customFormat="true" ht="15" outlineLevel="0" r="99" s="0"/>
    <row customFormat="true" ht="15" outlineLevel="0" r="100" s="0"/>
    <row customFormat="true" ht="15" outlineLevel="0" r="101" s="0"/>
    <row customFormat="true" ht="15" outlineLevel="0" r="102" s="0"/>
    <row customFormat="true" ht="15" outlineLevel="0" r="103" s="0"/>
    <row customFormat="true" ht="15" outlineLevel="0" r="104" s="0"/>
    <row customFormat="true" ht="15" outlineLevel="0" r="105" s="0"/>
    <row customFormat="true" ht="15" outlineLevel="0" r="106" s="0"/>
    <row customFormat="true" ht="15" outlineLevel="0" r="107" s="0"/>
    <row customFormat="true" ht="15" outlineLevel="0" r="108" s="0"/>
    <row customFormat="true" ht="15" outlineLevel="0" r="109" s="0"/>
    <row customFormat="true" ht="15" outlineLevel="0" r="110" s="0"/>
    <row customFormat="true" ht="15" outlineLevel="0" r="111" s="0"/>
    <row customFormat="true" ht="15" outlineLevel="0" r="112" s="0"/>
    <row customFormat="true" ht="15" outlineLevel="0" r="113" s="0"/>
    <row customFormat="true" ht="15" outlineLevel="0" r="114" s="0"/>
    <row customFormat="true" ht="15" outlineLevel="0" r="115" s="0"/>
    <row customFormat="true" ht="15" outlineLevel="0" r="116" s="0"/>
    <row customFormat="true" ht="15" outlineLevel="0" r="117" s="0"/>
    <row customFormat="true" ht="15" outlineLevel="0" r="118" s="0"/>
    <row customFormat="true" ht="15" outlineLevel="0" r="119" s="0"/>
    <row customFormat="true" ht="15" outlineLevel="0" r="120" s="0"/>
    <row customFormat="true" ht="15" outlineLevel="0" r="121" s="0"/>
    <row customFormat="true" ht="15" outlineLevel="0" r="122" s="0"/>
    <row customFormat="true" ht="15" outlineLevel="0" r="123" s="0"/>
    <row customFormat="true" ht="15" outlineLevel="0" r="124" s="0"/>
    <row customFormat="true" ht="15" outlineLevel="0" r="125" s="0"/>
    <row customFormat="true" ht="15" outlineLevel="0" r="126" s="0"/>
    <row customFormat="true" ht="15" outlineLevel="0" r="127" s="0"/>
    <row customFormat="true" ht="15" outlineLevel="0" r="128" s="0"/>
    <row customFormat="true" ht="15" outlineLevel="0" r="129" s="0"/>
    <row customFormat="true" ht="15" outlineLevel="0" r="130" s="0"/>
    <row customFormat="true" ht="15" outlineLevel="0" r="131" s="0"/>
    <row customFormat="true" ht="15" outlineLevel="0" r="132" s="0"/>
    <row customFormat="true" ht="15" outlineLevel="0" r="133" s="0"/>
    <row customFormat="true" ht="15" outlineLevel="0" r="134" s="0"/>
    <row customFormat="true" ht="15" outlineLevel="0" r="135" s="0"/>
    <row customFormat="true" ht="15" outlineLevel="0" r="136" s="0"/>
    <row customFormat="true" ht="15" outlineLevel="0" r="137" s="0"/>
    <row customFormat="true" ht="15" outlineLevel="0" r="138" s="0"/>
    <row customFormat="true" ht="15" outlineLevel="0" r="139" s="0"/>
    <row customFormat="true" ht="15" outlineLevel="0" r="140" s="0"/>
    <row customFormat="true" ht="15" outlineLevel="0" r="141" s="0"/>
    <row customFormat="true" ht="15" outlineLevel="0" r="142" s="0"/>
    <row customFormat="true" ht="15" outlineLevel="0" r="143" s="0"/>
    <row customFormat="true" ht="15" outlineLevel="0" r="144" s="0"/>
    <row customFormat="true" ht="15" outlineLevel="0" r="145" s="0"/>
    <row customFormat="true" ht="15" outlineLevel="0" r="146" s="0"/>
    <row customFormat="true" ht="15" outlineLevel="0" r="147" s="0"/>
    <row customFormat="true" ht="15" outlineLevel="0" r="148" s="0"/>
    <row customFormat="true" ht="15" outlineLevel="0" r="149" s="0"/>
    <row customFormat="true" ht="15" outlineLevel="0" r="150" s="0"/>
    <row customFormat="true" ht="15" outlineLevel="0" r="151" s="0"/>
    <row customFormat="true" ht="15" outlineLevel="0" r="152" s="0"/>
    <row customFormat="true" ht="15" outlineLevel="0" r="153" s="0"/>
    <row customFormat="true" ht="15" outlineLevel="0" r="154" s="0"/>
    <row customFormat="true" ht="15" outlineLevel="0" r="155" s="0"/>
    <row customFormat="true" ht="15" outlineLevel="0" r="156" s="0"/>
    <row customFormat="true" ht="15" outlineLevel="0" r="157" s="0"/>
    <row customFormat="true" ht="15" outlineLevel="0" r="158" s="0"/>
    <row customFormat="true" ht="15" outlineLevel="0" r="159" s="0"/>
    <row customFormat="true" ht="15" outlineLevel="0" r="160" s="0"/>
    <row customFormat="true" ht="15" outlineLevel="0" r="161" s="0"/>
    <row customFormat="true" ht="15" outlineLevel="0" r="162" s="0"/>
    <row customFormat="true" ht="15" outlineLevel="0" r="163" s="0"/>
    <row customFormat="true" ht="15" outlineLevel="0" r="164" s="0"/>
    <row customFormat="true" ht="15" outlineLevel="0" r="165" s="0"/>
    <row customFormat="true" ht="15" outlineLevel="0" r="166" s="0"/>
    <row customFormat="true" ht="15" outlineLevel="0" r="167" s="0"/>
    <row customFormat="true" ht="15" outlineLevel="0" r="168" s="0"/>
    <row customFormat="true" ht="15" outlineLevel="0" r="169" s="0"/>
    <row customFormat="true" ht="15" outlineLevel="0" r="170" s="0"/>
    <row customFormat="true" ht="15" outlineLevel="0" r="171" s="0"/>
    <row customFormat="true" ht="15" outlineLevel="0" r="172" s="0"/>
    <row customFormat="true" ht="15" outlineLevel="0" r="173" s="0"/>
    <row customFormat="true" ht="15" outlineLevel="0" r="174" s="0"/>
    <row customFormat="true" ht="15" outlineLevel="0" r="175" s="0"/>
    <row customFormat="true" ht="15" outlineLevel="0" r="176" s="0"/>
    <row customFormat="true" ht="15" outlineLevel="0" r="177" s="0"/>
    <row customFormat="true" ht="15" outlineLevel="0" r="178" s="0"/>
    <row customFormat="true" ht="15" outlineLevel="0" r="179" s="0"/>
    <row customFormat="true" ht="15" outlineLevel="0" r="180" s="0"/>
    <row customFormat="true" ht="15" outlineLevel="0" r="181" s="0"/>
    <row customFormat="true" ht="15" outlineLevel="0" r="182" s="0"/>
    <row customFormat="true" ht="15" outlineLevel="0" r="183" s="0"/>
    <row customFormat="true" ht="15" outlineLevel="0" r="184" s="0"/>
    <row customFormat="true" ht="15" outlineLevel="0" r="185" s="0"/>
    <row customFormat="true" ht="15" outlineLevel="0" r="186" s="0"/>
    <row customFormat="true" ht="15" outlineLevel="0" r="187" s="0"/>
    <row customFormat="true" ht="15" outlineLevel="0" r="188" s="0"/>
    <row customFormat="true" ht="15" outlineLevel="0" r="189" s="0"/>
    <row customFormat="true" ht="15" outlineLevel="0" r="190" s="0"/>
    <row customFormat="true" ht="15" outlineLevel="0" r="191" s="0"/>
    <row customFormat="true" ht="15" outlineLevel="0" r="192" s="0"/>
    <row customFormat="true" ht="15" outlineLevel="0" r="193" s="0"/>
    <row customFormat="true" ht="15" outlineLevel="0" r="194" s="0"/>
    <row customFormat="true" ht="15" outlineLevel="0" r="195" s="0"/>
    <row customFormat="true" ht="15" outlineLevel="0" r="196" s="0"/>
    <row customFormat="true" ht="15" outlineLevel="0" r="197" s="0"/>
    <row customFormat="true" ht="15" outlineLevel="0" r="198" s="0"/>
    <row customFormat="true" ht="15" outlineLevel="0" r="199" s="0"/>
    <row customFormat="true" ht="15" outlineLevel="0" r="200" s="0"/>
    <row customFormat="true" ht="15" outlineLevel="0" r="201" s="0"/>
    <row customFormat="true" ht="15" outlineLevel="0" r="202" s="0"/>
    <row customFormat="true" ht="15" outlineLevel="0" r="203" s="0"/>
    <row customFormat="true" ht="15" outlineLevel="0" r="204" s="0"/>
    <row customFormat="true" ht="15" outlineLevel="0" r="205" s="0"/>
    <row customFormat="true" ht="15" outlineLevel="0" r="206" s="0"/>
    <row customFormat="true" ht="15" outlineLevel="0" r="207" s="0"/>
    <row customFormat="true" ht="15" outlineLevel="0" r="208" s="0"/>
    <row customFormat="true" ht="15" outlineLevel="0" r="209" s="0"/>
    <row customFormat="true" ht="15" outlineLevel="0" r="210" s="0"/>
    <row customFormat="true" ht="15" outlineLevel="0" r="211" s="0"/>
    <row customFormat="true" ht="15" outlineLevel="0" r="212" s="0"/>
    <row customFormat="true" ht="15" outlineLevel="0" r="213" s="0"/>
    <row customFormat="true" ht="15" outlineLevel="0" r="214" s="0"/>
    <row customFormat="true" ht="15" outlineLevel="0" r="215" s="0"/>
    <row customFormat="true" ht="15" outlineLevel="0" r="216" s="0"/>
    <row customFormat="true" ht="15" outlineLevel="0" r="217" s="0"/>
    <row customFormat="true" ht="15" outlineLevel="0" r="218" s="0"/>
    <row customFormat="true" ht="15" outlineLevel="0" r="219" s="0"/>
    <row customFormat="true" ht="15" outlineLevel="0" r="220" s="0"/>
    <row customFormat="true" ht="15" outlineLevel="0" r="221" s="0"/>
    <row customFormat="true" ht="15" outlineLevel="0" r="222" s="0"/>
    <row customFormat="true" ht="15" outlineLevel="0" r="223" s="0"/>
    <row customFormat="true" ht="15" outlineLevel="0" r="224" s="0"/>
    <row customFormat="true" ht="15" outlineLevel="0" r="225" s="0"/>
    <row customFormat="true" ht="15" outlineLevel="0" r="226" s="0"/>
    <row customFormat="true" ht="15" outlineLevel="0" r="227" s="0"/>
    <row customFormat="true" ht="15" outlineLevel="0" r="228" s="0"/>
    <row customFormat="true" ht="15" outlineLevel="0" r="229" s="0"/>
    <row customFormat="true" ht="15" outlineLevel="0" r="230" s="0"/>
    <row customFormat="true" ht="15" outlineLevel="0" r="231" s="0"/>
    <row customFormat="true" ht="15" outlineLevel="0" r="232" s="0"/>
    <row customFormat="true" ht="15" outlineLevel="0" r="233" s="0"/>
    <row customFormat="true" ht="15" outlineLevel="0" r="234" s="0"/>
    <row customFormat="true" ht="15" outlineLevel="0" r="235" s="0"/>
    <row customFormat="true" ht="15" outlineLevel="0" r="236" s="0"/>
    <row customFormat="true" ht="15" outlineLevel="0" r="237" s="0"/>
    <row customFormat="true" ht="15" outlineLevel="0" r="238" s="0"/>
    <row customFormat="true" ht="15" outlineLevel="0" r="239" s="0"/>
    <row customFormat="true" ht="15" outlineLevel="0" r="240" s="0"/>
    <row customFormat="true" ht="15" outlineLevel="0" r="241" s="0"/>
    <row customFormat="true" ht="15" outlineLevel="0" r="242" s="0"/>
    <row customFormat="true" ht="15" outlineLevel="0" r="243" s="0"/>
    <row customFormat="true" ht="15" outlineLevel="0" r="244" s="0"/>
    <row customFormat="true" ht="15" outlineLevel="0" r="245" s="0"/>
    <row customFormat="true" ht="15" outlineLevel="0" r="246" s="0"/>
    <row customFormat="true" ht="15" outlineLevel="0" r="247" s="0"/>
    <row customFormat="true" ht="15" outlineLevel="0" r="248" s="0"/>
    <row customFormat="true" ht="15" outlineLevel="0" r="249" s="0"/>
    <row customFormat="true" ht="15" outlineLevel="0" r="250" s="0"/>
    <row customFormat="true" ht="15" outlineLevel="0" r="251" s="0"/>
    <row customFormat="true" ht="15" outlineLevel="0" r="252" s="0"/>
    <row customFormat="true" ht="15" outlineLevel="0" r="253" s="0"/>
    <row customFormat="true" ht="15" outlineLevel="0" r="254" s="0"/>
    <row customFormat="true" ht="15" outlineLevel="0" r="255" s="0"/>
    <row customFormat="true" ht="15" outlineLevel="0" r="256" s="0"/>
    <row customFormat="true" ht="15" outlineLevel="0" r="257" s="0"/>
    <row customFormat="true" ht="15" outlineLevel="0" r="258" s="0"/>
    <row customFormat="true" ht="15" outlineLevel="0" r="259" s="0"/>
    <row customFormat="true" ht="15" outlineLevel="0" r="260" s="0"/>
    <row customFormat="true" ht="15" outlineLevel="0" r="261" s="0"/>
    <row customFormat="true" ht="15" outlineLevel="0" r="262" s="0"/>
    <row customFormat="true" ht="15" outlineLevel="0" r="263" s="0"/>
    <row customFormat="true" ht="15" outlineLevel="0" r="264" s="0"/>
    <row customFormat="true" ht="15" outlineLevel="0" r="265" s="0"/>
    <row customFormat="true" ht="15" outlineLevel="0" r="266" s="0"/>
    <row customFormat="true" ht="15" outlineLevel="0" r="267" s="0"/>
    <row customFormat="true" ht="15" outlineLevel="0" r="268" s="0"/>
    <row customFormat="true" ht="15" outlineLevel="0" r="269" s="0"/>
    <row customFormat="true" ht="15" outlineLevel="0" r="270" s="0"/>
    <row customFormat="true" ht="15" outlineLevel="0" r="271" s="0"/>
    <row customFormat="true" ht="15" outlineLevel="0" r="272" s="0"/>
    <row customFormat="true" ht="15" outlineLevel="0" r="273" s="0"/>
    <row customFormat="true" ht="15" outlineLevel="0" r="274" s="0"/>
    <row customFormat="true" ht="15" outlineLevel="0" r="275" s="0"/>
    <row customFormat="true" ht="15" outlineLevel="0" r="276" s="0"/>
    <row customFormat="true" ht="15" outlineLevel="0" r="277" s="0"/>
    <row customFormat="true" ht="15" outlineLevel="0" r="278" s="0"/>
    <row customFormat="true" ht="15" outlineLevel="0" r="279" s="0"/>
    <row customFormat="true" ht="15" outlineLevel="0" r="280" s="0"/>
    <row customFormat="true" ht="15" outlineLevel="0" r="281" s="0"/>
    <row customFormat="true" ht="15" outlineLevel="0" r="282" s="0"/>
    <row customFormat="true" ht="15" outlineLevel="0" r="283" s="0"/>
    <row customFormat="true" ht="15" outlineLevel="0" r="284" s="0"/>
    <row customFormat="true" ht="15" outlineLevel="0" r="285" s="0"/>
    <row customFormat="true" ht="15" outlineLevel="0" r="286" s="0"/>
    <row customFormat="true" ht="15" outlineLevel="0" r="287" s="0"/>
    <row customFormat="true" ht="15" outlineLevel="0" r="288" s="0"/>
    <row customFormat="true" ht="15" outlineLevel="0" r="289" s="0"/>
    <row customFormat="true" ht="15" outlineLevel="0" r="290" s="0"/>
    <row customFormat="true" ht="15" outlineLevel="0" r="291" s="0"/>
    <row customFormat="true" ht="15" outlineLevel="0" r="292" s="0"/>
    <row customFormat="true" ht="15" outlineLevel="0" r="293" s="0"/>
    <row customFormat="true" ht="15" outlineLevel="0" r="294" s="0"/>
    <row customFormat="true" ht="15" outlineLevel="0" r="295" s="0"/>
    <row customFormat="true" ht="15" outlineLevel="0" r="296" s="0"/>
    <row customFormat="true" ht="15" outlineLevel="0" r="297" s="0"/>
    <row customFormat="true" ht="15" outlineLevel="0" r="298" s="0"/>
    <row customFormat="true" ht="15" outlineLevel="0" r="299" s="0"/>
    <row customFormat="true" ht="15" outlineLevel="0" r="300" s="0"/>
    <row customFormat="true" ht="15" outlineLevel="0" r="301" s="0"/>
    <row customFormat="true" ht="15" outlineLevel="0" r="302" s="0"/>
    <row customFormat="true" ht="15" outlineLevel="0" r="303" s="0"/>
    <row customFormat="true" ht="15" outlineLevel="0" r="304" s="0"/>
    <row customFormat="true" ht="15" outlineLevel="0" r="305" s="0"/>
    <row customFormat="true" ht="15" outlineLevel="0" r="306" s="0"/>
    <row customFormat="true" ht="15" outlineLevel="0" r="307" s="0"/>
    <row customFormat="true" ht="15" outlineLevel="0" r="308" s="0"/>
    <row customFormat="true" ht="15" outlineLevel="0" r="309" s="0"/>
    <row customFormat="true" ht="15" outlineLevel="0" r="310" s="0"/>
    <row customFormat="true" ht="15" outlineLevel="0" r="311" s="0"/>
    <row customFormat="true" ht="15" outlineLevel="0" r="312" s="0"/>
    <row customFormat="true" ht="15" outlineLevel="0" r="313" s="0"/>
    <row customFormat="true" ht="15" outlineLevel="0" r="314" s="0"/>
    <row customFormat="true" ht="15" outlineLevel="0" r="315" s="0"/>
    <row customFormat="true" ht="15" outlineLevel="0" r="316" s="0"/>
    <row customFormat="true" ht="15" outlineLevel="0" r="317" s="0"/>
    <row customFormat="true" ht="15" outlineLevel="0" r="318" s="0"/>
    <row customFormat="true" ht="15" outlineLevel="0" r="319" s="0"/>
    <row customFormat="true" ht="15" outlineLevel="0" r="320" s="0"/>
    <row customFormat="true" ht="15" outlineLevel="0" r="321" s="0"/>
    <row customFormat="true" ht="15" outlineLevel="0" r="322" s="0"/>
    <row customFormat="true" ht="15" outlineLevel="0" r="323" s="0"/>
    <row customFormat="true" ht="15" outlineLevel="0" r="324" s="0"/>
    <row customFormat="true" ht="15" outlineLevel="0" r="325" s="0"/>
    <row customFormat="true" ht="15" outlineLevel="0" r="326" s="0"/>
    <row customFormat="true" ht="15" outlineLevel="0" r="327" s="0"/>
    <row customFormat="true" ht="15" outlineLevel="0" r="328" s="0"/>
    <row customFormat="true" ht="15" outlineLevel="0" r="329" s="0"/>
    <row customFormat="true" ht="15" outlineLevel="0" r="330" s="0"/>
    <row customFormat="true" ht="15" outlineLevel="0" r="331" s="0"/>
    <row customFormat="true" ht="15" outlineLevel="0" r="332" s="0"/>
    <row customFormat="true" ht="15" outlineLevel="0" r="333" s="0"/>
    <row customFormat="true" ht="15" outlineLevel="0" r="334" s="0"/>
    <row customFormat="true" ht="15" outlineLevel="0" r="335" s="0"/>
    <row customFormat="true" ht="15" outlineLevel="0" r="336" s="0"/>
    <row customFormat="true" ht="15" outlineLevel="0" r="337" s="0"/>
    <row customFormat="true" ht="15" outlineLevel="0" r="338" s="0"/>
    <row customFormat="true" ht="15" outlineLevel="0" r="339" s="0"/>
    <row customFormat="true" ht="15" outlineLevel="0" r="340" s="0"/>
    <row customFormat="true" ht="15" outlineLevel="0" r="341" s="0"/>
    <row customFormat="true" ht="15" outlineLevel="0" r="342" s="0"/>
    <row customFormat="true" ht="15" outlineLevel="0" r="343" s="0"/>
    <row customFormat="true" ht="15" outlineLevel="0" r="344" s="0"/>
    <row customFormat="true" ht="15" outlineLevel="0" r="345" s="0"/>
    <row customFormat="true" ht="15" outlineLevel="0" r="346" s="0"/>
  </sheetData>
  <mergeCells count="14">
    <mergeCell ref="E2:I2"/>
    <mergeCell ref="A1:P1"/>
    <mergeCell ref="A2:A3"/>
    <mergeCell ref="B2:B3"/>
    <mergeCell ref="C2:C3"/>
    <mergeCell ref="D2:D3"/>
    <mergeCell ref="J2:L2"/>
    <mergeCell ref="M2:P2"/>
    <mergeCell ref="A23:F23"/>
    <mergeCell ref="A17:H17"/>
    <mergeCell ref="A15:P15"/>
    <mergeCell ref="A11:P11"/>
    <mergeCell ref="A10:G10"/>
    <mergeCell ref="A12:P12"/>
  </mergeCell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100"/>
  <drawing r:id="rId1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8.91768322854334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8.91768322854334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2026-10-15T11:42:39Z</dcterms:modified>
</cp:coreProperties>
</file>