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wmf" ContentType="image/x-wmf"/>
  <Override PartName="/xl/media/image3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Лист1!$A$1:$AF$17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<sst xmlns="http://schemas.openxmlformats.org/spreadsheetml/2006/main" count="72" uniqueCount="46">
  <si>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 xml:space="preserve"> </t>
  </si>
  <si>
    <t xml:space="preserve">1.Обоснование начальной (максимальной) цены контракта</t>
  </si>
  <si>
    <t xml:space="preserve">Используемый метод определения НМЦК 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</si>
  <si>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</si>
  <si>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 xml:space="preserve">РАСЧЕТ НМЦК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</si>
  <si>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</si>
  <si>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</si>
  <si>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</si>
  <si>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</si>
  <si>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</si>
  <si>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</si>
  <si>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Поставщик 1 (вх № 08/12687-1 от 12.10.2026)</t>
  </si>
  <si>
    <r>
      <rPr>
        <sz val="10"/>
        <color rgb="FF000000"/>
        <rFont val="Times New Roman"/>
        <family val="1"/>
        <charset val="1"/>
      </rPr>
      <t xml:space="preserve">Поставщик 2 </t>
    </r>
    <r>
      <rPr>
        <sz val="10"/>
        <color rgb="FF000000"/>
        <rFont val="Times New Roman"/>
        <family val="1"/>
      </rPr>
      <t xml:space="preserve">(вх № 08/12687-2 от 12.10.2026)</t>
    </r>
  </si>
  <si>
    <r>
      <rPr>
        <sz val="10"/>
        <color rgb="FF000000"/>
        <rFont val="Times New Roman"/>
        <family val="1"/>
        <charset val="1"/>
      </rPr>
      <t xml:space="preserve">Поставщик 3</t>
    </r>
    <r>
      <rPr>
        <sz val="10"/>
        <color rgb="FF000000"/>
        <rFont val="Times New Roman"/>
        <family val="1"/>
      </rPr>
      <t xml:space="preserve">(вх № 08/12687-3 от 12.10.2026)</t>
    </r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</si>
  <si>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</si>
  <si>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</si>
  <si>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</si>
  <si>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</si>
  <si>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</si>
  <si>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</si>
  <si>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</si>
  <si>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</si>
  <si>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</si>
  <si>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</si>
  <si>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</si>
  <si>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</si>
  <si>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</si>
  <si>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</si>
  <si>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</si>
  <si>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</si>
  <si>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</si>
  <si>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Средняя цена (руб.)</t>
  </si>
  <si>
    <t xml:space="preserve">Среднее квадратичное отклонение</t>
  </si>
  <si>
    <t xml:space="preserve">Коэффициент вариации (%)</t>
  </si>
  <si>
    <t xml:space="preserve">Средняя цена за 1 ед., руб. с учетом округления</t>
  </si>
  <si>
    <t xml:space="preserve">*Минимальная цена за 1 ед., руб. с учетом округления</t>
  </si>
  <si>
    <t xml:space="preserve">НМЦК (рын)</t>
  </si>
  <si>
    <t xml:space="preserve">Цена (руб.)</t>
  </si>
  <si>
    <t xml:space="preserve">Картридж для Xerox 3250</t>
  </si>
  <si>
    <t xml:space="preserve">26.20</t>
  </si>
  <si>
    <t xml:space="preserve">шт</t>
  </si>
  <si>
    <t xml:space="preserve">Картридж для Xerox Work Centre 3345</t>
  </si>
  <si>
    <r>
      <rPr>
        <sz val="9"/>
        <rFont val="Liberation Serif;Times New Roman"/>
        <family val="1"/>
      </rPr>
      <t xml:space="preserve">Картридж для </t>
    </r>
    <r>
      <rPr>
        <sz val="9"/>
        <color rgb="FF000000"/>
        <rFont val="Liberation Serif;Times New Roman"/>
        <family val="1"/>
      </rPr>
      <t xml:space="preserve">Pantum BM5100ADN</t>
    </r>
  </si>
  <si>
    <r>
      <rPr>
        <sz val="9"/>
        <rFont val="Liberation Serif;Times New Roman"/>
        <family val="1"/>
      </rPr>
      <t xml:space="preserve">Картридж для </t>
    </r>
    <r>
      <rPr>
        <sz val="9"/>
        <color rgb="FF000000"/>
        <rFont val="Liberation Serif;Times New Roman"/>
        <family val="1"/>
      </rPr>
      <t xml:space="preserve">Xerox VersaLink B7030</t>
    </r>
  </si>
  <si>
    <t xml:space="preserve">Итого, руб.:</t>
  </si>
  <si>
    <t xml:space="preserve">* В расчете начальной (максимальной) цены контракта применяется минимальное значение цен единиц товара для приведения стоимости услуги в соответствие лимитам бюджетных обязательств, доведенным до ГУФССП России по Иркутской области (получателя средств федерального бюджета) на 2026 год.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</si>
</sst>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#,##0.00#########"/>
    <numFmt numFmtId="168" formatCode="@"/>
    <numFmt numFmtId="169" formatCode="0.00%"/>
  </numFmts>
  <fonts count="19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0"/>
      <color rgb="FFC9211E"/>
      <name val="Times New Roman"/>
      <family val="1"/>
    </font>
    <font>
      <sz val="9"/>
      <color rgb="FF000000"/>
      <name val="Liberation Serif;Times New Roman"/>
      <family val="1"/>
    </font>
    <font>
      <sz val="10"/>
      <color theme="1"/>
      <name val="Times New Roman"/>
      <family val="1"/>
      <charset val="204"/>
    </font>
    <font>
      <sz val="9"/>
      <name val="Liberation Serif;Times New Roman"/>
      <family val="1"/>
    </font>
    <font>
      <sz val="14"/>
      <color rgb="FF000000"/>
      <name val="Times New Roman"/>
      <family val="1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wmf"/><Relationship Id="rId4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429840</xdr:colOff>
      <xdr:row>7</xdr:row>
      <xdr:rowOff>182160</xdr:rowOff>
    </xdr:from>
    <xdr:to>
      <xdr:col>2</xdr:col>
      <xdr:colOff>123840</xdr:colOff>
      <xdr:row>7</xdr:row>
      <xdr:rowOff>797760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429840" y="2364120"/>
          <a:ext cx="1717200" cy="61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31</xdr:col>
      <xdr:colOff>219240</xdr:colOff>
      <xdr:row>9</xdr:row>
      <xdr:rowOff>85680</xdr:rowOff>
    </xdr:from>
    <xdr:to>
      <xdr:col>31</xdr:col>
      <xdr:colOff>1615680</xdr:colOff>
      <xdr:row>9</xdr:row>
      <xdr:rowOff>609840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18333720" y="4315320"/>
          <a:ext cx="1396440" cy="52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123840</xdr:colOff>
      <xdr:row>9</xdr:row>
      <xdr:rowOff>76320</xdr:rowOff>
    </xdr:from>
    <xdr:to>
      <xdr:col>27</xdr:col>
      <xdr:colOff>1195920</xdr:colOff>
      <xdr:row>9</xdr:row>
      <xdr:rowOff>597960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12759840" y="4305960"/>
          <a:ext cx="1072080" cy="52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28</xdr:col>
      <xdr:colOff>181080</xdr:colOff>
      <xdr:row>9</xdr:row>
      <xdr:rowOff>152280</xdr:rowOff>
    </xdr:from>
    <xdr:to>
      <xdr:col>28</xdr:col>
      <xdr:colOff>1377000</xdr:colOff>
      <xdr:row>9</xdr:row>
      <xdr:rowOff>604440</xdr:rowOff>
    </xdr:to>
    <xdr:pic>
      <xdr:nvPicPr>
        <xdr:cNvPr id="3" name="Picture 1" descr=""/>
        <xdr:cNvPicPr/>
      </xdr:nvPicPr>
      <xdr:blipFill>
        <a:blip r:embed="rId4"/>
        <a:stretch/>
      </xdr:blipFill>
      <xdr:spPr>
        <a:xfrm>
          <a:off x="14266800" y="4381920"/>
          <a:ext cx="1195920" cy="45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19"/>
  <sheetViews>
    <sheetView showFormulas="false" showGridLines="true" showRowColHeaders="true" showZeros="true" rightToLeft="false" tabSelected="true" showOutlineSymbols="true" defaultGridColor="true" view="pageBreakPreview" topLeftCell="A7" colorId="64" zoomScale="90" zoomScaleNormal="100" zoomScalePageLayoutView="90" workbookViewId="0">
      <selection pane="topLeft" activeCell="D23" activeCellId="0" sqref="D23"/>
    </sheetView>
  </sheetViews>
  <sheetFormatPr defaultColWidth="9.00390625" defaultRowHeight="14.3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0.85"/>
    <col collapsed="false" customWidth="true" hidden="false" outlineLevel="0" max="3" min="3" style="1" width="7.16"/>
    <col collapsed="false" customWidth="true" hidden="false" outlineLevel="0" max="4" min="4" style="1" width="29.55"/>
    <col collapsed="false" customWidth="true" hidden="false" outlineLevel="0" max="5" min="5" style="1" width="17"/>
    <col collapsed="false" customWidth="true" hidden="false" outlineLevel="0" max="6" min="6" style="2" width="8.86"/>
    <col collapsed="false" customWidth="true" hidden="false" outlineLevel="0" max="9" min="7" style="3" width="22"/>
    <col collapsed="false" customWidth="true" hidden="true" outlineLevel="0" max="26" min="10" style="3" width="22"/>
    <col collapsed="false" customWidth="true" hidden="false" outlineLevel="0" max="27" min="27" style="3" width="22"/>
    <col collapsed="false" customWidth="true" hidden="false" outlineLevel="0" max="28" min="28" style="3" width="20.57"/>
    <col collapsed="false" customWidth="true" hidden="false" outlineLevel="0" max="29" min="29" style="3" width="23"/>
    <col collapsed="false" customWidth="true" hidden="false" outlineLevel="0" max="30" min="30" style="3" width="15.14"/>
    <col collapsed="false" customWidth="true" hidden="false" outlineLevel="0" max="31" min="31" style="3" width="19.02"/>
    <col collapsed="false" customWidth="true" hidden="false" outlineLevel="0" max="32" min="32" style="1" width="27.71"/>
    <col collapsed="false" customWidth="true" hidden="false" outlineLevel="0" max="33" min="33" style="1" width="18.42"/>
    <col collapsed="false" customWidth="true" hidden="false" outlineLevel="0" max="1027" min="34" style="1" width="9.14"/>
  </cols>
  <sheetData>
    <row r="1" customFormat="false" ht="15" hidden="false" customHeight="true" outlineLevel="0" collapsed="false">
      <c r="A1" s="4" t="s">
        <v>0</v>
      </c>
      <c r="B1" s="4"/>
      <c r="C1" s="4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customFormat="false" ht="15" hidden="false" customHeight="true" outlineLevel="0" collapsed="false">
      <c r="A2" s="4"/>
      <c r="B2" s="4"/>
      <c r="C2" s="4"/>
      <c r="D2" s="4"/>
      <c r="E2" s="4"/>
      <c r="F2" s="5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customFormat="false" ht="41.95" hidden="false" customHeight="true" outlineLevel="0" collapsed="false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customFormat="false" ht="15" hidden="false" customHeight="true" outlineLevel="0" collapsed="false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customFormat="false" ht="14.35" hidden="false" customHeight="false" outlineLevel="0" collapsed="false">
      <c r="A5" s="4"/>
      <c r="B5" s="4"/>
      <c r="C5" s="4"/>
      <c r="D5" s="4"/>
      <c r="E5" s="4"/>
      <c r="F5" s="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1"/>
      <c r="AC5" s="12"/>
      <c r="AD5" s="8"/>
      <c r="AE5" s="8"/>
    </row>
    <row r="6" customFormat="false" ht="45" hidden="false" customHeight="true" outlineLevel="0" collapsed="false">
      <c r="A6" s="13" t="s">
        <v>2</v>
      </c>
      <c r="B6" s="13"/>
      <c r="C6" s="14" t="s">
        <v>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customFormat="false" ht="25.5" hidden="false" customHeight="true" outlineLevel="0" collapsed="false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customFormat="false" ht="120" hidden="false" customHeight="true" outlineLevel="0" collapsed="false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customFormat="false" ht="41.25" hidden="false" customHeight="true" outlineLevel="0" collapsed="false">
      <c r="A9" s="13" t="s">
        <v>6</v>
      </c>
      <c r="B9" s="13" t="s">
        <v>7</v>
      </c>
      <c r="C9" s="13"/>
      <c r="D9" s="17" t="s">
        <v>8</v>
      </c>
      <c r="E9" s="13" t="s">
        <v>9</v>
      </c>
      <c r="F9" s="18" t="s">
        <v>10</v>
      </c>
      <c r="G9" s="19" t="s">
        <v>11</v>
      </c>
      <c r="H9" s="20" t="s">
        <v>12</v>
      </c>
      <c r="I9" s="20" t="s">
        <v>13</v>
      </c>
      <c r="J9" s="19" t="s">
        <v>14</v>
      </c>
      <c r="K9" s="19" t="s">
        <v>15</v>
      </c>
      <c r="L9" s="19" t="s">
        <v>16</v>
      </c>
      <c r="M9" s="19" t="s">
        <v>17</v>
      </c>
      <c r="N9" s="19" t="s">
        <v>18</v>
      </c>
      <c r="O9" s="19" t="s">
        <v>19</v>
      </c>
      <c r="P9" s="19" t="s">
        <v>20</v>
      </c>
      <c r="Q9" s="19" t="s">
        <v>21</v>
      </c>
      <c r="R9" s="19" t="s">
        <v>22</v>
      </c>
      <c r="S9" s="19" t="s">
        <v>23</v>
      </c>
      <c r="T9" s="19" t="s">
        <v>24</v>
      </c>
      <c r="U9" s="19" t="s">
        <v>25</v>
      </c>
      <c r="V9" s="19" t="s">
        <v>26</v>
      </c>
      <c r="W9" s="19" t="s">
        <v>27</v>
      </c>
      <c r="X9" s="19" t="s">
        <v>28</v>
      </c>
      <c r="Y9" s="19" t="s">
        <v>29</v>
      </c>
      <c r="Z9" s="19" t="s">
        <v>30</v>
      </c>
      <c r="AA9" s="17" t="s">
        <v>31</v>
      </c>
      <c r="AB9" s="21" t="s">
        <v>32</v>
      </c>
      <c r="AC9" s="21" t="s">
        <v>33</v>
      </c>
      <c r="AD9" s="17" t="s">
        <v>34</v>
      </c>
      <c r="AE9" s="22" t="s">
        <v>35</v>
      </c>
      <c r="AF9" s="23" t="s">
        <v>36</v>
      </c>
    </row>
    <row r="10" customFormat="false" ht="51" hidden="false" customHeight="true" outlineLevel="0" collapsed="false">
      <c r="A10" s="13"/>
      <c r="B10" s="13"/>
      <c r="C10" s="13"/>
      <c r="D10" s="17"/>
      <c r="E10" s="13"/>
      <c r="F10" s="18"/>
      <c r="G10" s="19" t="s">
        <v>37</v>
      </c>
      <c r="H10" s="19" t="s">
        <v>37</v>
      </c>
      <c r="I10" s="19" t="s">
        <v>37</v>
      </c>
      <c r="J10" s="19" t="s">
        <v>37</v>
      </c>
      <c r="K10" s="19" t="s">
        <v>37</v>
      </c>
      <c r="L10" s="19" t="s">
        <v>37</v>
      </c>
      <c r="M10" s="19" t="s">
        <v>37</v>
      </c>
      <c r="N10" s="19" t="s">
        <v>37</v>
      </c>
      <c r="O10" s="19" t="s">
        <v>37</v>
      </c>
      <c r="P10" s="19" t="s">
        <v>37</v>
      </c>
      <c r="Q10" s="19" t="s">
        <v>37</v>
      </c>
      <c r="R10" s="19" t="s">
        <v>37</v>
      </c>
      <c r="S10" s="19" t="s">
        <v>37</v>
      </c>
      <c r="T10" s="19" t="s">
        <v>37</v>
      </c>
      <c r="U10" s="19" t="s">
        <v>37</v>
      </c>
      <c r="V10" s="19" t="s">
        <v>37</v>
      </c>
      <c r="W10" s="19" t="s">
        <v>37</v>
      </c>
      <c r="X10" s="19" t="s">
        <v>37</v>
      </c>
      <c r="Y10" s="19" t="s">
        <v>37</v>
      </c>
      <c r="Z10" s="19" t="s">
        <v>37</v>
      </c>
      <c r="AA10" s="17"/>
      <c r="AB10" s="24"/>
      <c r="AC10" s="24"/>
      <c r="AD10" s="17"/>
      <c r="AE10" s="17"/>
      <c r="AF10" s="25"/>
    </row>
    <row r="11" customFormat="false" ht="51" hidden="false" customHeight="true" outlineLevel="0" collapsed="false">
      <c r="A11" s="13" t="n">
        <v>1</v>
      </c>
      <c r="B11" s="26" t="s">
        <v>38</v>
      </c>
      <c r="C11" s="26"/>
      <c r="D11" s="17" t="s">
        <v>39</v>
      </c>
      <c r="E11" s="13" t="s">
        <v>40</v>
      </c>
      <c r="F11" s="27" t="n">
        <v>1</v>
      </c>
      <c r="G11" s="19" t="n">
        <v>1105.27</v>
      </c>
      <c r="H11" s="19" t="n">
        <v>1381.22</v>
      </c>
      <c r="I11" s="19" t="n">
        <v>1320.19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 t="n">
        <f aca="false">(SUM(G11:I11)/3)</f>
        <v>1268.89333333333</v>
      </c>
      <c r="AB11" s="19" t="n">
        <f aca="false">STDEV(G11:I11)</f>
        <v>144.950376451161</v>
      </c>
      <c r="AC11" s="28" t="n">
        <f aca="false">AB11/AA11*100%</f>
        <v>0.114233696910033</v>
      </c>
      <c r="AD11" s="29" t="n">
        <f aca="false">MROUND(AA11,0.01)</f>
        <v>1268.89</v>
      </c>
      <c r="AE11" s="29" t="n">
        <f aca="false">MIN(G11:I11)</f>
        <v>1105.27</v>
      </c>
      <c r="AF11" s="19" t="n">
        <f aca="false">AE11*F11</f>
        <v>1105.27</v>
      </c>
    </row>
    <row r="12" customFormat="false" ht="51" hidden="false" customHeight="true" outlineLevel="0" collapsed="false">
      <c r="A12" s="13" t="n">
        <v>3</v>
      </c>
      <c r="B12" s="26" t="s">
        <v>41</v>
      </c>
      <c r="C12" s="26"/>
      <c r="D12" s="30" t="s">
        <v>39</v>
      </c>
      <c r="E12" s="13" t="s">
        <v>40</v>
      </c>
      <c r="F12" s="31" t="n">
        <v>2</v>
      </c>
      <c r="G12" s="19" t="n">
        <v>1173.76</v>
      </c>
      <c r="H12" s="19" t="n">
        <v>1299.08</v>
      </c>
      <c r="I12" s="19" t="n">
        <v>1280.67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 t="n">
        <f aca="false">(SUM(G12:I12)/3)</f>
        <v>1251.17</v>
      </c>
      <c r="AB12" s="19" t="n">
        <f aca="false">STDEV(G12:I12)</f>
        <v>67.6680360288371</v>
      </c>
      <c r="AC12" s="28" t="n">
        <f aca="false">AB12/AA12*100%</f>
        <v>0.0540838063802977</v>
      </c>
      <c r="AD12" s="29" t="n">
        <f aca="false">MROUND(AA12,0.01)</f>
        <v>1251.17</v>
      </c>
      <c r="AE12" s="29" t="n">
        <f aca="false">MIN(G12:I12)</f>
        <v>1173.76</v>
      </c>
      <c r="AF12" s="19" t="n">
        <f aca="false">AE12*F12</f>
        <v>2347.52</v>
      </c>
    </row>
    <row r="13" customFormat="false" ht="51" hidden="false" customHeight="true" outlineLevel="0" collapsed="false">
      <c r="A13" s="13" t="n">
        <v>4</v>
      </c>
      <c r="B13" s="32" t="s">
        <v>42</v>
      </c>
      <c r="C13" s="32"/>
      <c r="D13" s="17" t="s">
        <v>39</v>
      </c>
      <c r="E13" s="13" t="s">
        <v>40</v>
      </c>
      <c r="F13" s="31" t="n">
        <v>3</v>
      </c>
      <c r="G13" s="19" t="n">
        <v>913.5</v>
      </c>
      <c r="H13" s="19" t="n">
        <v>1100</v>
      </c>
      <c r="I13" s="19" t="n">
        <v>1043.28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 t="n">
        <f aca="false">(SUM(G13:I13)/3)</f>
        <v>1018.92666666667</v>
      </c>
      <c r="AB13" s="19" t="n">
        <f aca="false">STDEV(G13:I13)</f>
        <v>95.6053143571702</v>
      </c>
      <c r="AC13" s="28" t="n">
        <f aca="false">AB13/AA13*100%</f>
        <v>0.0938294359003627</v>
      </c>
      <c r="AD13" s="29" t="n">
        <f aca="false">MROUND(AA13,0.01)</f>
        <v>1018.93</v>
      </c>
      <c r="AE13" s="29" t="n">
        <f aca="false">MIN(G13:I13)</f>
        <v>913.5</v>
      </c>
      <c r="AF13" s="19" t="n">
        <f aca="false">AE13*F13</f>
        <v>2740.5</v>
      </c>
    </row>
    <row r="14" customFormat="false" ht="51" hidden="false" customHeight="true" outlineLevel="0" collapsed="false">
      <c r="A14" s="13" t="n">
        <v>5</v>
      </c>
      <c r="B14" s="32" t="s">
        <v>43</v>
      </c>
      <c r="C14" s="32"/>
      <c r="D14" s="17" t="s">
        <v>39</v>
      </c>
      <c r="E14" s="13" t="s">
        <v>40</v>
      </c>
      <c r="F14" s="31" t="n">
        <v>1</v>
      </c>
      <c r="G14" s="19" t="n">
        <v>5207.43</v>
      </c>
      <c r="H14" s="19" t="n">
        <v>5890.13</v>
      </c>
      <c r="I14" s="19" t="n">
        <v>5630.43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 t="n">
        <f aca="false">(SUM(G14:I14)/3)</f>
        <v>5575.99666666667</v>
      </c>
      <c r="AB14" s="19" t="n">
        <f aca="false">STDEV(G14:I14)</f>
        <v>344.589702883492</v>
      </c>
      <c r="AC14" s="28" t="n">
        <f aca="false">AB14/AA14*100%</f>
        <v>0.0617987641462289</v>
      </c>
      <c r="AD14" s="29" t="n">
        <f aca="false">MROUND(AA14,0.01)</f>
        <v>5576</v>
      </c>
      <c r="AE14" s="29" t="n">
        <f aca="false">MIN(G14:I14)</f>
        <v>5207.43</v>
      </c>
      <c r="AF14" s="19" t="n">
        <f aca="false">AE14*F14</f>
        <v>5207.43</v>
      </c>
    </row>
    <row r="15" customFormat="false" ht="15" hidden="false" customHeight="true" outlineLevel="0" collapsed="false">
      <c r="A15" s="33" t="s">
        <v>44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19" t="n">
        <f aca="false">SUM(AF11:AF14)</f>
        <v>11400.72</v>
      </c>
    </row>
    <row r="16" customFormat="false" ht="15" hidden="false" customHeight="true" outlineLevel="0" collapsed="false">
      <c r="A16" s="34"/>
      <c r="B16" s="35"/>
      <c r="C16" s="35"/>
      <c r="D16" s="35"/>
      <c r="E16" s="35"/>
      <c r="F16" s="36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7"/>
    </row>
    <row r="17" customFormat="false" ht="33.15" hidden="false" customHeight="true" outlineLevel="0" collapsed="false">
      <c r="A17" s="38" t="s">
        <v>45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customFormat="false" ht="15" hidden="false" customHeight="false" outlineLevel="0" collapsed="false">
      <c r="A18" s="39"/>
      <c r="B18" s="39"/>
      <c r="C18" s="39"/>
      <c r="D18" s="39"/>
      <c r="E18" s="40"/>
      <c r="F18" s="41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customFormat="false" ht="15" hidden="false" customHeight="false" outlineLevel="0" collapsed="false">
      <c r="A19" s="43" t="s">
        <v>0</v>
      </c>
    </row>
  </sheetData>
  <mergeCells count="20">
    <mergeCell ref="A3:AF3"/>
    <mergeCell ref="A4:AF4"/>
    <mergeCell ref="A6:B6"/>
    <mergeCell ref="C6:AF6"/>
    <mergeCell ref="A7:AF7"/>
    <mergeCell ref="A8:AF8"/>
    <mergeCell ref="A9:A10"/>
    <mergeCell ref="B9:C10"/>
    <mergeCell ref="D9:D10"/>
    <mergeCell ref="E9:E10"/>
    <mergeCell ref="F9:F10"/>
    <mergeCell ref="AA9:AA10"/>
    <mergeCell ref="AD9:AD10"/>
    <mergeCell ref="AE9:AE10"/>
    <mergeCell ref="B11:C11"/>
    <mergeCell ref="B12:C12"/>
    <mergeCell ref="B13:C13"/>
    <mergeCell ref="B14:C14"/>
    <mergeCell ref="A15:AD15"/>
    <mergeCell ref="A17:AF17"/>
  </mergeCells>
  <printOptions headings="false" gridLines="false" gridLinesSet="true" horizontalCentered="false" verticalCentered="false"/>
  <pageMargins left="0.240277777777778" right="0.240277777777778" top="0.05" bottom="0.209722222222222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2014-01-17T11:35:00Z</dcterms:created>
  <dc:creator>Аюпов Дамир Айратович</dc:creator>
  <dc:description/>
  <dc:language>ru-RU</dc:language>
  <cp:lastModifiedBy/>
  <dcterms:modified xsi:type="dcterms:W3CDTF">2026-10-14T15:47:51Z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KSOProductBuildVer">
    <vt:lpwstr>1049-11.2.0.10101</vt:lpwstr>
  </property>
</Properties>
</file>