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8.wmf" ContentType="image/x-wmf"/>
  <Override PartName="/xl/media/image9.wmf" ContentType="image/x-wmf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ет НМЦК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<sst xmlns="http://schemas.openxmlformats.org/spreadsheetml/2006/main" count="47" uniqueCount="36">
  <si>
    <t xml:space="preserve">Обоснование начальной (максимальной) цены контракта</t>
  </si>
  <si>
    <t xml:space="preserve">Предмет контракта:  Поставка каната стального, хомутов металлических</t>
  </si>
  <si>
    <r>
      <rPr>
        <b val="true"/>
        <sz val="12"/>
        <color rgb="FF000000"/>
        <rFont val="Times New Roman"/>
        <family val="1"/>
        <charset val="1"/>
      </rPr>
      <t xml:space="preserve">Используемый метод определения Н(М)ЦК:</t>
    </r>
    <r>
      <rPr>
        <sz val="12"/>
        <color rgb="FF000000"/>
        <rFont val="Times New Roman"/>
        <family val="1"/>
        <charset val="1"/>
      </rPr>
      <t xml:space="preserve"> </t>
    </r>
    <r>
      <rPr>
        <b val="true"/>
        <sz val="12"/>
        <color rgb="FF000000"/>
        <rFont val="Times New Roman"/>
        <family val="1"/>
        <charset val="1"/>
      </rPr>
      <t xml:space="preserve"> </t>
    </r>
    <r>
      <rPr>
        <sz val="12"/>
        <color rgb="FF000000"/>
        <rFont val="Times New Roman"/>
        <family val="1"/>
        <charset val="1"/>
      </rPr>
      <t xml:space="preserve">Метод сопоставимых рыночных цен (анализа рынка) 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
</t>
    </r>
    <r>
      <rPr>
        <b val="true"/>
        <sz val="12"/>
        <color rgb="FF000000"/>
        <rFont val="Times New Roman"/>
        <family val="1"/>
        <charset val="1"/>
      </rPr>
      <t xml:space="preserve">
</t>
    </r>
  </si>
  <si>
    <t xml:space="preserve">№</t>
  </si>
  <si>
    <t xml:space="preserve">Наименование объекта закупки</t>
  </si>
  <si>
    <t xml:space="preserve">Основные характеристики объекта закупки</t>
  </si>
  <si>
    <t xml:space="preserve">Ед. изм</t>
  </si>
  <si>
    <t xml:space="preserve">Кол-во</t>
  </si>
  <si>
    <t xml:space="preserve">Коммерческие предложения, данные реестра контрактов (руб./ед.изм.)</t>
  </si>
  <si>
    <t xml:space="preserve">Однородность совокупности значений выявленных цен, используемых в расчете Н(М)ЦК</t>
  </si>
  <si>
    <t xml:space="preserve">Устанновленая цена за единицу измерения, руб.</t>
  </si>
  <si>
    <t xml:space="preserve">Установленная Н(М)ЦК, руб.</t>
  </si>
  <si>
    <t xml:space="preserve">Коммерческое предложение Поставщик №1</t>
  </si>
  <si>
    <t xml:space="preserve">Коммерческое предложение Поставщик №2</t>
  </si>
  <si>
    <t xml:space="preserve">Коммерческое предложение Поставщик №3</t>
  </si>
  <si>
    <t xml:space="preserve">Коммерческое предложение Поставщик №4</t>
  </si>
  <si>
    <t xml:space="preserve">Применяемый коэффициент</t>
  </si>
  <si>
    <t xml:space="preserve">Средняя арифметическая цена за единицу     &lt;ц&gt; </t>
  </si>
  <si>
    <t xml:space="preserve">Среднее квадратичное отклонение</t>
  </si>
  <si>
    <r>
      <rPr>
        <b val="true"/>
        <sz val="10"/>
        <color rgb="FF000000"/>
        <rFont val="Times New Roman"/>
        <family val="1"/>
        <charset val="1"/>
      </rPr>
      <t xml:space="preserve">коэффициент вариации цен V (%)           </t>
    </r>
    <r>
      <rPr>
        <i val="true"/>
        <sz val="10"/>
        <color rgb="FF000000"/>
        <rFont val="Times New Roman"/>
        <family val="1"/>
        <charset val="1"/>
      </rPr>
      <t xml:space="preserve">                 (не должен превышать 33%)</t>
    </r>
  </si>
  <si>
    <t xml:space="preserve">Канат стальной</t>
  </si>
  <si>
    <t xml:space="preserve"> В соответствии с техническим заданием</t>
  </si>
  <si>
    <t xml:space="preserve">метр</t>
  </si>
  <si>
    <t xml:space="preserve">-</t>
  </si>
  <si>
    <t xml:space="preserve">Хомут металлический 40-60</t>
  </si>
  <si>
    <t xml:space="preserve">шт</t>
  </si>
  <si>
    <t xml:space="preserve">Хомут металлический 20-32</t>
  </si>
  <si>
    <t xml:space="preserve">Хомут металлический 30-45</t>
  </si>
  <si>
    <t xml:space="preserve">Хомут металлический    13-26</t>
  </si>
  <si>
    <t xml:space="preserve">Всего</t>
  </si>
  <si>
    <t xml:space="preserve"> редуктора конечной передачи сдвоенного (Белкард)</t>
  </si>
  <si>
    <t xml:space="preserve">Начальная (максимальная) цена контракта установлена на основании минимального ценового предложения.</t>
  </si>
  <si>
    <t xml:space="preserve">Начальная (максимальная) цена контракта принята в сумме </t>
  </si>
  <si>
    <t xml:space="preserve">(Тридцать две тысячи двести восемьдесят ) руб. 00 коп.</t>
  </si>
  <si>
    <t xml:space="preserve">Главный специалист                                      Э.В. Рочева</t>
  </si>
  <si>
    <t xml:space="preserve">Дата подготовки обоснования НМЦК: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</si>
</sst>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.00"/>
    <numFmt numFmtId="167" formatCode="#,##0"/>
    <numFmt numFmtId="168" formatCode="dd/mm/yyyy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>
        <color rgb="FF000001"/>
      </left>
      <right/>
      <top style="hair">
        <color rgb="FF000001"/>
      </top>
      <bottom style="hair">
        <color rgb="FF00000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8.wmf"/><Relationship Id="rId2" Type="http://schemas.openxmlformats.org/officeDocument/2006/relationships/image" Target="../media/image9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11</xdr:col>
      <xdr:colOff>19440</xdr:colOff>
      <xdr:row>5</xdr:row>
      <xdr:rowOff>923760</xdr:rowOff>
    </xdr:from>
    <xdr:to>
      <xdr:col>11</xdr:col>
      <xdr:colOff>1006920</xdr:colOff>
      <xdr:row>5</xdr:row>
      <xdr:rowOff>1349280</xdr:rowOff>
    </xdr:to>
    <xdr:pic>
      <xdr:nvPicPr>
        <xdr:cNvPr id="0" name="Picture 2" descr=""/>
        <xdr:cNvPicPr/>
      </xdr:nvPicPr>
      <xdr:blipFill>
        <a:blip r:embed="rId1"/>
        <a:stretch/>
      </xdr:blipFill>
      <xdr:spPr>
        <a:xfrm>
          <a:off x="10434600" y="3386160"/>
          <a:ext cx="987480" cy="425520"/>
        </a:xfrm>
        <a:prstGeom prst="rect">
          <a:avLst/>
        </a:prstGeom>
        <a:ln w="9360">
          <a:noFill/>
        </a:ln>
      </xdr:spPr>
    </xdr:pic>
    <xdr:clientData/>
  </xdr:twoCellAnchor>
  <xdr:twoCellAnchor editAs="twoCell">
    <xdr:from>
      <xdr:col>12</xdr:col>
      <xdr:colOff>24480</xdr:colOff>
      <xdr:row>5</xdr:row>
      <xdr:rowOff>952560</xdr:rowOff>
    </xdr:from>
    <xdr:to>
      <xdr:col>12</xdr:col>
      <xdr:colOff>1111680</xdr:colOff>
      <xdr:row>5</xdr:row>
      <xdr:rowOff>1292400</xdr:rowOff>
    </xdr:to>
    <xdr:pic>
      <xdr:nvPicPr>
        <xdr:cNvPr id="1" name="Picture 1" descr=""/>
        <xdr:cNvPicPr/>
      </xdr:nvPicPr>
      <xdr:blipFill>
        <a:blip r:embed="rId2"/>
        <a:stretch/>
      </xdr:blipFill>
      <xdr:spPr>
        <a:xfrm>
          <a:off x="11527200" y="3414960"/>
          <a:ext cx="1087200" cy="33984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22"/>
  <sheetViews>
    <sheetView showFormulas="false" showGridLines="true" showRowColHeaders="true" showZeros="true" rightToLeft="false" tabSelected="true" showOutlineSymbols="true" defaultGridColor="true" view="pageBreakPreview" topLeftCell="B6" colorId="64" zoomScale="100" zoomScaleNormal="85" zoomScalePageLayoutView="100" workbookViewId="0">
      <selection pane="topLeft" activeCell="G16" activeCellId="0" sqref="G16"/>
    </sheetView>
  </sheetViews>
  <sheetFormatPr defaultColWidth="9.13671875" defaultRowHeight="12.8" zeroHeight="false" outlineLevelRow="0" outlineLevelCol="0"/>
  <cols>
    <col collapsed="false" customWidth="true" hidden="false" outlineLevel="0" max="1" min="1" style="1" width="3.14"/>
    <col collapsed="false" customWidth="true" hidden="false" outlineLevel="0" max="2" min="2" style="1" width="22.36"/>
    <col collapsed="false" customWidth="true" hidden="false" outlineLevel="0" max="3" min="3" style="1" width="20.3"/>
    <col collapsed="false" customWidth="true" hidden="false" outlineLevel="0" max="4" min="4" style="1" width="8.71"/>
    <col collapsed="false" customWidth="true" hidden="false" outlineLevel="0" max="5" min="5" style="1" width="8.4"/>
    <col collapsed="false" customWidth="true" hidden="false" outlineLevel="0" max="6" min="6" style="1" width="14.69"/>
    <col collapsed="false" customWidth="true" hidden="false" outlineLevel="0" max="7" min="7" style="1" width="16"/>
    <col collapsed="false" customWidth="true" hidden="false" outlineLevel="0" max="8" min="8" style="1" width="17"/>
    <col collapsed="false" customWidth="true" hidden="false" outlineLevel="0" max="9" min="9" style="1" width="14.86"/>
    <col collapsed="false" customWidth="true" hidden="false" outlineLevel="0" max="10" min="10" style="1" width="6.15"/>
    <col collapsed="false" customWidth="true" hidden="false" outlineLevel="0" max="11" min="11" style="1" width="16"/>
    <col collapsed="false" customWidth="true" hidden="false" outlineLevel="0" max="12" min="12" style="1" width="15.42"/>
    <col collapsed="false" customWidth="true" hidden="false" outlineLevel="0" max="13" min="13" style="1" width="15.88"/>
    <col collapsed="false" customWidth="true" hidden="false" outlineLevel="0" max="14" min="14" style="1" width="14.28"/>
    <col collapsed="false" customWidth="true" hidden="false" outlineLevel="0" max="15" min="15" style="1" width="15.15"/>
    <col collapsed="false" customWidth="false" hidden="false" outlineLevel="0" max="1024" min="16" style="1" width="9.13"/>
  </cols>
  <sheetData>
    <row r="1" customFormat="false" ht="24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30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29.2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67.15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customFormat="false" ht="42.75" hidden="false" customHeight="true" outlineLevel="0" collapsed="false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/>
      <c r="H5" s="7"/>
      <c r="I5" s="7"/>
      <c r="J5" s="7"/>
      <c r="K5" s="8" t="s">
        <v>9</v>
      </c>
      <c r="L5" s="8"/>
      <c r="M5" s="8"/>
      <c r="N5" s="9" t="s">
        <v>10</v>
      </c>
      <c r="O5" s="7" t="s">
        <v>11</v>
      </c>
    </row>
    <row r="6" customFormat="false" ht="113.25" hidden="false" customHeight="true" outlineLevel="0" collapsed="false">
      <c r="A6" s="6"/>
      <c r="B6" s="6"/>
      <c r="C6" s="7"/>
      <c r="D6" s="7"/>
      <c r="E6" s="7"/>
      <c r="F6" s="10" t="s">
        <v>12</v>
      </c>
      <c r="G6" s="10" t="s">
        <v>13</v>
      </c>
      <c r="H6" s="10" t="s">
        <v>14</v>
      </c>
      <c r="I6" s="10" t="s">
        <v>15</v>
      </c>
      <c r="J6" s="10" t="s">
        <v>16</v>
      </c>
      <c r="K6" s="7" t="s">
        <v>17</v>
      </c>
      <c r="L6" s="11" t="s">
        <v>18</v>
      </c>
      <c r="M6" s="11" t="s">
        <v>19</v>
      </c>
      <c r="N6" s="9"/>
      <c r="O6" s="7"/>
    </row>
    <row r="7" customFormat="false" ht="49.25" hidden="false" customHeight="true" outlineLevel="0" collapsed="false">
      <c r="A7" s="12" t="n">
        <v>1</v>
      </c>
      <c r="B7" s="13" t="s">
        <v>20</v>
      </c>
      <c r="C7" s="14" t="s">
        <v>21</v>
      </c>
      <c r="D7" s="14" t="s">
        <v>22</v>
      </c>
      <c r="E7" s="15" t="n">
        <v>200</v>
      </c>
      <c r="F7" s="16" t="n">
        <v>135</v>
      </c>
      <c r="G7" s="16" t="n">
        <v>151.2</v>
      </c>
      <c r="H7" s="16" t="n">
        <v>175</v>
      </c>
      <c r="I7" s="16"/>
      <c r="J7" s="17" t="s">
        <v>23</v>
      </c>
      <c r="K7" s="17" t="n">
        <f aca="false">AVERAGE(F7:I7)</f>
        <v>153.733333333333</v>
      </c>
      <c r="L7" s="18" t="n">
        <f aca="false">STDEV(F7:I7)</f>
        <v>20.1199734923616</v>
      </c>
      <c r="M7" s="18" t="n">
        <f aca="false">L7/K7*100</f>
        <v>13.0875803289429</v>
      </c>
      <c r="N7" s="18" t="n">
        <f aca="false">F7</f>
        <v>135</v>
      </c>
      <c r="O7" s="17" t="n">
        <f aca="false">N7*E7</f>
        <v>27000</v>
      </c>
    </row>
    <row r="8" customFormat="false" ht="62.65" hidden="false" customHeight="true" outlineLevel="0" collapsed="false">
      <c r="A8" s="12" t="n">
        <v>2</v>
      </c>
      <c r="B8" s="19" t="s">
        <v>24</v>
      </c>
      <c r="C8" s="14" t="s">
        <v>21</v>
      </c>
      <c r="D8" s="14" t="s">
        <v>25</v>
      </c>
      <c r="E8" s="15" t="n">
        <v>30</v>
      </c>
      <c r="F8" s="16" t="n">
        <v>50</v>
      </c>
      <c r="G8" s="16" t="n">
        <v>55.8</v>
      </c>
      <c r="H8" s="16" t="n">
        <v>49</v>
      </c>
      <c r="I8" s="16"/>
      <c r="J8" s="17" t="s">
        <v>23</v>
      </c>
      <c r="K8" s="17" t="n">
        <f aca="false">AVERAGE(F8:I8)</f>
        <v>51.6</v>
      </c>
      <c r="L8" s="18" t="n">
        <f aca="false">STDEV(F8:I8)</f>
        <v>3.67151195013716</v>
      </c>
      <c r="M8" s="18" t="n">
        <f aca="false">L8/K8*100</f>
        <v>7.11533323669993</v>
      </c>
      <c r="N8" s="18" t="n">
        <f aca="false">F8</f>
        <v>50</v>
      </c>
      <c r="O8" s="17" t="n">
        <f aca="false">N8*E8</f>
        <v>1500</v>
      </c>
    </row>
    <row r="9" customFormat="false" ht="41" hidden="false" customHeight="true" outlineLevel="0" collapsed="false">
      <c r="A9" s="12" t="n">
        <v>3</v>
      </c>
      <c r="B9" s="19" t="s">
        <v>26</v>
      </c>
      <c r="C9" s="14" t="s">
        <v>21</v>
      </c>
      <c r="D9" s="14" t="s">
        <v>25</v>
      </c>
      <c r="E9" s="15" t="n">
        <v>30</v>
      </c>
      <c r="F9" s="16" t="n">
        <v>42</v>
      </c>
      <c r="G9" s="16" t="n">
        <v>46.8</v>
      </c>
      <c r="H9" s="16" t="n">
        <v>50</v>
      </c>
      <c r="I9" s="16"/>
      <c r="J9" s="17" t="s">
        <v>23</v>
      </c>
      <c r="K9" s="17" t="n">
        <f aca="false">AVERAGE(F9:I9)</f>
        <v>46.2666666666667</v>
      </c>
      <c r="L9" s="18" t="n">
        <f aca="false">STDEV(F9:I9)</f>
        <v>4.02657836547773</v>
      </c>
      <c r="M9" s="18" t="n">
        <f aca="false">L9/K9*100</f>
        <v>8.70297917610461</v>
      </c>
      <c r="N9" s="18" t="n">
        <f aca="false">F9</f>
        <v>42</v>
      </c>
      <c r="O9" s="17" t="n">
        <f aca="false">N9*E9</f>
        <v>1260</v>
      </c>
    </row>
    <row r="10" customFormat="false" ht="46.25" hidden="false" customHeight="true" outlineLevel="0" collapsed="false">
      <c r="A10" s="12" t="n">
        <v>4</v>
      </c>
      <c r="B10" s="19" t="s">
        <v>27</v>
      </c>
      <c r="C10" s="14" t="s">
        <v>21</v>
      </c>
      <c r="D10" s="14" t="s">
        <v>25</v>
      </c>
      <c r="E10" s="15" t="n">
        <v>30</v>
      </c>
      <c r="F10" s="16" t="n">
        <v>46</v>
      </c>
      <c r="G10" s="16" t="n">
        <v>52.2</v>
      </c>
      <c r="H10" s="16" t="n">
        <v>59</v>
      </c>
      <c r="I10" s="16"/>
      <c r="J10" s="17" t="s">
        <v>23</v>
      </c>
      <c r="K10" s="17" t="n">
        <f aca="false">AVERAGE(F10:I10)</f>
        <v>52.4</v>
      </c>
      <c r="L10" s="18" t="n">
        <f aca="false">STDEV(F10:I10)</f>
        <v>6.50230728280354</v>
      </c>
      <c r="M10" s="18" t="n">
        <f aca="false">L10/K10*100</f>
        <v>12.4089833641289</v>
      </c>
      <c r="N10" s="18" t="n">
        <f aca="false">F10</f>
        <v>46</v>
      </c>
      <c r="O10" s="17" t="n">
        <f aca="false">N10*E10</f>
        <v>1380</v>
      </c>
    </row>
    <row r="11" customFormat="false" ht="46.25" hidden="false" customHeight="true" outlineLevel="0" collapsed="false">
      <c r="A11" s="12" t="n">
        <v>4</v>
      </c>
      <c r="B11" s="20" t="s">
        <v>28</v>
      </c>
      <c r="C11" s="14" t="s">
        <v>21</v>
      </c>
      <c r="D11" s="14" t="s">
        <v>25</v>
      </c>
      <c r="E11" s="15" t="n">
        <v>30</v>
      </c>
      <c r="F11" s="16" t="n">
        <v>38</v>
      </c>
      <c r="G11" s="16" t="n">
        <v>37.8</v>
      </c>
      <c r="H11" s="16" t="n">
        <v>63</v>
      </c>
      <c r="I11" s="16"/>
      <c r="J11" s="17" t="s">
        <v>23</v>
      </c>
      <c r="K11" s="17" t="n">
        <f aca="false">AVERAGE(F11:I11)</f>
        <v>46.2666666666667</v>
      </c>
      <c r="L11" s="18" t="n">
        <f aca="false">STDEV(F11:I11)</f>
        <v>14.4918367825936</v>
      </c>
      <c r="M11" s="18" t="n">
        <f aca="false">L11/K11*100</f>
        <v>31.3224137952312</v>
      </c>
      <c r="N11" s="18" t="n">
        <f aca="false">F11</f>
        <v>38</v>
      </c>
      <c r="O11" s="17" t="n">
        <f aca="false">N11*E11</f>
        <v>1140</v>
      </c>
    </row>
    <row r="12" s="24" customFormat="true" ht="30.75" hidden="false" customHeight="true" outlineLevel="0" collapsed="false">
      <c r="A12" s="21" t="s">
        <v>29</v>
      </c>
      <c r="B12" s="21" t="s">
        <v>30</v>
      </c>
      <c r="C12" s="21"/>
      <c r="D12" s="21"/>
      <c r="E12" s="22"/>
      <c r="F12" s="23" t="n">
        <f aca="false">E7*F7+E8*F8+E9*F9+E10*F10+E11*F11</f>
        <v>32280</v>
      </c>
      <c r="G12" s="23" t="n">
        <f aca="false">E7*G7+E8*G8+E9*G9+E10*G10+E11*G11</f>
        <v>36018</v>
      </c>
      <c r="H12" s="23" t="n">
        <f aca="false">E7*H7+E8*H8+E9*H9+E10*H10+E11*H11</f>
        <v>41630</v>
      </c>
      <c r="I12" s="23"/>
      <c r="J12" s="23"/>
      <c r="K12" s="23"/>
      <c r="L12" s="23"/>
      <c r="M12" s="23"/>
      <c r="N12" s="23"/>
      <c r="O12" s="23" t="n">
        <f aca="false">O7+O8+O9+O10+O11</f>
        <v>32280</v>
      </c>
    </row>
    <row r="13" customFormat="false" ht="12.8" hidden="false" customHeight="false" outlineLevel="0" collapsed="false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customFormat="false" ht="15" hidden="false" customHeight="false" outlineLevel="0" collapsed="false">
      <c r="A14" s="25"/>
      <c r="B14" s="26" t="s">
        <v>31</v>
      </c>
      <c r="C14" s="25"/>
      <c r="D14" s="25"/>
      <c r="E14" s="25"/>
      <c r="F14" s="27"/>
      <c r="G14" s="25"/>
      <c r="H14" s="25"/>
      <c r="I14" s="25"/>
      <c r="J14" s="25"/>
      <c r="K14" s="25"/>
      <c r="L14" s="25"/>
      <c r="M14" s="25"/>
      <c r="N14" s="25"/>
      <c r="O14" s="25"/>
    </row>
    <row r="15" customFormat="false" ht="12.8" hidden="false" customHeight="false" outlineLevel="0" collapsed="false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customFormat="false" ht="15" hidden="false" customHeight="false" outlineLevel="0" collapsed="false">
      <c r="A16" s="25"/>
      <c r="B16" s="28" t="s">
        <v>32</v>
      </c>
      <c r="C16" s="25"/>
      <c r="D16" s="25"/>
      <c r="E16" s="25"/>
      <c r="F16" s="29" t="n">
        <f aca="false">O12</f>
        <v>32280</v>
      </c>
      <c r="G16" s="30" t="s">
        <v>33</v>
      </c>
      <c r="H16" s="30"/>
      <c r="I16" s="30"/>
      <c r="J16" s="30"/>
      <c r="K16" s="30"/>
      <c r="L16" s="30"/>
      <c r="M16" s="30"/>
      <c r="N16" s="30"/>
      <c r="O16" s="30"/>
    </row>
    <row r="17" customFormat="false" ht="15" hidden="false" customHeight="false" outlineLevel="0" collapsed="false">
      <c r="A17" s="25"/>
      <c r="B17" s="28"/>
      <c r="C17" s="25"/>
      <c r="D17" s="25"/>
      <c r="E17" s="25"/>
      <c r="F17" s="29"/>
      <c r="G17" s="30"/>
      <c r="H17" s="30"/>
      <c r="I17" s="30"/>
      <c r="J17" s="30"/>
      <c r="K17" s="30"/>
      <c r="L17" s="30"/>
      <c r="M17" s="30"/>
      <c r="N17" s="30"/>
      <c r="O17" s="30"/>
    </row>
    <row r="18" customFormat="false" ht="15" hidden="false" customHeight="false" outlineLevel="0" collapsed="false">
      <c r="A18" s="25"/>
      <c r="B18" s="28" t="s">
        <v>34</v>
      </c>
      <c r="C18" s="25"/>
      <c r="D18" s="25"/>
      <c r="E18" s="25"/>
      <c r="F18" s="29"/>
      <c r="G18" s="30"/>
      <c r="H18" s="30"/>
      <c r="I18" s="30"/>
      <c r="J18" s="30"/>
      <c r="K18" s="30"/>
      <c r="L18" s="30"/>
      <c r="M18" s="30"/>
      <c r="N18" s="30"/>
      <c r="O18" s="30"/>
    </row>
    <row r="19" customFormat="false" ht="35.1" hidden="false" customHeight="true" outlineLevel="0" collapsed="false">
      <c r="B19" s="31" t="s">
        <v>35</v>
      </c>
      <c r="C19" s="31"/>
      <c r="D19" s="32" t="n">
        <v>46316</v>
      </c>
      <c r="E19" s="32"/>
      <c r="F19" s="32"/>
    </row>
    <row r="20" customFormat="false" ht="35.1" hidden="false" customHeight="true" outlineLevel="0" collapsed="false">
      <c r="A20" s="33"/>
      <c r="B20" s="31"/>
      <c r="C20" s="31"/>
      <c r="D20" s="32"/>
      <c r="E20" s="32"/>
      <c r="F20" s="32"/>
    </row>
    <row r="21" customFormat="false" ht="22.35" hidden="false" customHeight="true" outlineLevel="0" collapsed="false">
      <c r="B21" s="31"/>
      <c r="C21" s="31"/>
      <c r="D21" s="32"/>
      <c r="E21" s="32"/>
      <c r="F21" s="32"/>
    </row>
    <row r="22" customFormat="false" ht="12.8" hidden="false" customHeight="false" outlineLevel="0" collapsed="false">
      <c r="O22" s="34"/>
    </row>
  </sheetData>
  <mergeCells count="17">
    <mergeCell ref="A1:O1"/>
    <mergeCell ref="A2:O2"/>
    <mergeCell ref="A3:O3"/>
    <mergeCell ref="A4:O4"/>
    <mergeCell ref="A5:A6"/>
    <mergeCell ref="B5:B6"/>
    <mergeCell ref="C5:C6"/>
    <mergeCell ref="D5:D6"/>
    <mergeCell ref="E5:E6"/>
    <mergeCell ref="F5:J5"/>
    <mergeCell ref="K5:M5"/>
    <mergeCell ref="N5:N6"/>
    <mergeCell ref="O5:O6"/>
    <mergeCell ref="A12:D12"/>
    <mergeCell ref="G16:O16"/>
    <mergeCell ref="B19:C19"/>
    <mergeCell ref="D19:F19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6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2014-01-15T18:15:09Z</dcterms:created>
  <dc:creator>SaVa</dc:creator>
  <dc:description/>
  <dc:language>ru-RU</dc:language>
  <cp:lastModifiedBy/>
  <cp:lastPrinted>2026-10-21T11:33:06Z</cp:lastPrinted>
  <dcterms:modified xsi:type="dcterms:W3CDTF">2026-10-21T13:48:33Z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