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4230" yWindow="1575" windowWidth="13860" windowHeight="12435" tabRatio="500"/>
  </bookViews>
  <sheets>
    <sheet name="Лист1" sheetId="1" r:id="rId1"/>
  </sheets>
  <definedNames>
    <definedName name="_xlnm.Print_Area" localSheetId="0">Лист1!$A$1:$AF$19</definedName>
  </definedNames>
  <calcPr calcId="145621" refMode="R1C1"/>
</workbook>
</file>

<file path=xl/calcChain.xml><?xml version="1.0" encoding="utf-8"?>
<calcChain xmlns="http://schemas.openxmlformats.org/spreadsheetml/2006/main">
  <c r="AF13" i="1" l="1"/>
  <c r="AC13" i="1" l="1"/>
  <c r="AD13" i="1" s="1"/>
  <c r="AC12" i="1"/>
  <c r="AD12" i="1" s="1"/>
  <c r="AF12" i="1" l="1"/>
  <c r="AF14" i="1" l="1"/>
</calcChain>
</file>

<file path=xl/sharedStrings.xml><?xml version="1.0" encoding="utf-8"?>
<sst xmlns="http://schemas.openxmlformats.org/spreadsheetml/2006/main" count="94" uniqueCount="70">
  <si>
    <t xml:space="preserve"> </t>
  </si>
  <si>
    <t>Характеристики объекта закупки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</si>
  <si>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</si>
  <si>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№</t>
  </si>
  <si>
    <t>ОКПД2/КТРУ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</si>
  <si>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</si>
  <si>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</si>
  <si>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</si>
  <si>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</si>
  <si>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</si>
  <si>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</si>
  <si>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</si>
  <si>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</si>
  <si>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</si>
  <si>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</si>
  <si>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</si>
  <si>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</si>
  <si>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</si>
  <si>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</si>
  <si>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</si>
  <si>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</si>
  <si>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</si>
  <si>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</si>
  <si>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</si>
  <si>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</si>
  <si>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</si>
  <si>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НМЦК (рын)</t>
  </si>
  <si>
    <t>Цена (руб.)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</si>
  <si>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</si>
  <si>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</si>
  <si>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</si>
  <si>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</si>
  <si>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</si>
  <si>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</si>
  <si>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</si>
  <si>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</si>
  <si>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</si>
  <si>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</si>
  <si>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</si>
  <si>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</si>
  <si>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</si>
  <si>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</si>
  <si>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</si>
  <si>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</si>
  <si>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</si>
  <si>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</si>
  <si>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Используемый метод определения НМЦК
с обоснованием:</t>
  </si>
  <si>
    <t>Средняя цена (руб.)</t>
  </si>
  <si>
    <t>Наименование объекта закупки</t>
  </si>
  <si>
    <t xml:space="preserve">Обоснование начальной (максимальной) цены контракта, 
цены контракта/договора, заключаемого с единственным поставщиком (подрядчиком, исполнителем)           </t>
  </si>
  <si>
    <t>Метод сопоставимых рыночных цен (анализа рынка) является приоритетным для определения и обоснования начальной (максимальной) цены договора.
Расчет выполнен в соответствии с Методическими рекомендациями, утвержденными приказом МЭР РФ от 02.10.2013 №567</t>
  </si>
  <si>
    <t>Информация из открытых источников №1</t>
  </si>
  <si>
    <t>Информация из открытых источников №2</t>
  </si>
  <si>
    <t>Информация из открытых источников №3</t>
  </si>
  <si>
    <t>Ссылка на позицию в сети Интернет</t>
  </si>
  <si>
    <t>https://www.dns-shop.ru/product/8c4e60719294d582/wi-fi-router-netcraze-giga-nc-1012/?utm_medium=organic&amp;utm_source=google&amp;utm_referrer=https%3A%2F%2Fwww.google.com%2F</t>
  </si>
  <si>
    <t>https://www.ozon.ru/product/wi-fi-router-netcraze-keenetic-nc-1012-giga-wi-fi-6-ax3000-dvuhdiapazonnyy-2-4-5-ggts-4hgbit-wan-3037748328/?at=1omo1W54GgmXlsxn2ahoCDXQKs0qNsVp&amp;sh=jNDiT0GURg</t>
  </si>
  <si>
    <t>https://shop.netcraze.ru/product/netcraze-giga-1013</t>
  </si>
  <si>
    <t>https://www.dns-shop.ru/product/5cfadc45937ad582/wi-fi-router-netcraze-speedster-nc-3013/</t>
  </si>
  <si>
    <t>https://shop.netcraze.ru/product/netcraze-speedster</t>
  </si>
  <si>
    <t>https://www.ozon.ru/product/besprovodnoy-router-netcraze-keenetic-speedster-nc-3013-2943767000/?at=1omo1Q0HcllPG8Lb-JpPri_QlF3ANLvi&amp;sh=jNDiT96WAQ</t>
  </si>
  <si>
    <t>26.30.11.111</t>
  </si>
  <si>
    <t>штука</t>
  </si>
  <si>
    <t>Беспроводной роутер Netcraze Keenetic NC-1012 Giga Wi-Fi 6 AX3000 двухдиапазонный 2.4/5 ГГц 4хGbit WAN/LAN USB 3 SFP MESH белый или эквивалент</t>
  </si>
  <si>
    <t>Беспроводной роутер Netcraze (Keenetic) SPEEDSTER (NC-3013)  или эквивалент</t>
  </si>
  <si>
    <t>Дата подготовки обоснования НМЦК: 15.10.2026</t>
  </si>
  <si>
    <t>Контрактный управляющий</t>
  </si>
  <si>
    <t>/Е.В. Харитонова</t>
  </si>
  <si>
    <t>На основании проведенного анализа рынка и расчетов, НМЦК составляет: 22 687,67 рублей.</t>
  </si>
  <si>
    <t>Поставка беспроводных роутеров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</si>
</sst>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#########"/>
  </numFmts>
  <fonts count="11" x14ac:knownFonts="1">
    <font>
      <sz val="11"/>
      <color rgb="FF000000"/>
      <name val="Calibri"/>
      <charset val="204"/>
    </font>
    <font>
      <sz val="11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6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</font>
    <font>
      <sz val="10.8"/>
      <name val="Times New Roman"/>
      <family val="1"/>
      <charset val="204"/>
    </font>
    <font>
      <sz val="9"/>
      <name val="Calibri"/>
      <family val="2"/>
      <charset val="204"/>
    </font>
    <font>
      <sz val="11"/>
      <color rgb="FF000000"/>
      <name val="Calibri"/>
      <family val="2"/>
      <charset val="204"/>
    </font>
    <font>
      <u/>
      <sz val="11"/>
      <color theme="1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 applyAlignment="0"/>
    <xf numFmtId="0" fontId="9" fillId="0" borderId="0" applyAlignment="0"/>
    <xf numFmtId="0" fontId="10" fillId="0" borderId="0" applyNumberFormat="0" applyFill="0" applyBorder="0" applyAlignment="0" applyProtection="0"/>
  </cellStyleXfs>
  <cellXfs count="46">
    <xf numFmtId="0" fontId="0" fillId="0" borderId="0" xfId="0"/>
    <xf numFmtId="2" fontId="0" fillId="0" borderId="0" xfId="0" applyNumberFormat="1"/>
    <xf numFmtId="0" fontId="1" fillId="0" borderId="0" xfId="0" applyFont="1"/>
    <xf numFmtId="2" fontId="2" fillId="0" borderId="0" xfId="0" applyNumberFormat="1" applyFont="1" applyAlignment="1">
      <alignment vertical="top" wrapText="1"/>
    </xf>
    <xf numFmtId="2" fontId="1" fillId="0" borderId="0" xfId="0" applyNumberFormat="1" applyFont="1"/>
    <xf numFmtId="0" fontId="5" fillId="0" borderId="0" xfId="0" applyFont="1"/>
    <xf numFmtId="2" fontId="5" fillId="0" borderId="0" xfId="0" applyNumberFormat="1" applyFont="1"/>
    <xf numFmtId="0" fontId="6" fillId="0" borderId="0" xfId="0" applyFont="1"/>
    <xf numFmtId="2" fontId="5" fillId="0" borderId="10" xfId="0" applyNumberFormat="1" applyFont="1" applyBorder="1"/>
    <xf numFmtId="2" fontId="5" fillId="0" borderId="0" xfId="0" applyNumberFormat="1" applyFont="1" applyBorder="1"/>
    <xf numFmtId="0" fontId="3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 wrapText="1"/>
    </xf>
    <xf numFmtId="0" fontId="8" fillId="0" borderId="0" xfId="0" applyFont="1"/>
    <xf numFmtId="0" fontId="0" fillId="0" borderId="0" xfId="0"/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wrapText="1"/>
    </xf>
    <xf numFmtId="0" fontId="3" fillId="0" borderId="1" xfId="0" applyFont="1" applyFill="1" applyBorder="1" applyAlignment="1">
      <alignment vertical="top" wrapText="1"/>
    </xf>
    <xf numFmtId="0" fontId="7" fillId="0" borderId="6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2" fontId="3" fillId="0" borderId="1" xfId="0" applyNumberFormat="1" applyFont="1" applyFill="1" applyBorder="1" applyAlignment="1">
      <alignment horizontal="center" vertical="center" wrapText="1"/>
    </xf>
    <xf numFmtId="164" fontId="3" fillId="0" borderId="4" xfId="1" applyNumberFormat="1" applyFont="1" applyFill="1" applyBorder="1" applyAlignment="1">
      <alignment horizontal="center" vertical="center" wrapText="1"/>
    </xf>
    <xf numFmtId="164" fontId="3" fillId="0" borderId="11" xfId="1" applyNumberFormat="1" applyFont="1" applyFill="1" applyBorder="1" applyAlignment="1">
      <alignment horizontal="center" vertical="center" wrapText="1"/>
    </xf>
    <xf numFmtId="164" fontId="3" fillId="0" borderId="1" xfId="0" applyNumberFormat="1" applyFont="1" applyFill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center" vertical="center" wrapText="1"/>
    </xf>
    <xf numFmtId="2" fontId="5" fillId="0" borderId="3" xfId="0" applyNumberFormat="1" applyFont="1" applyFill="1" applyBorder="1" applyAlignment="1">
      <alignment horizontal="center" vertical="center"/>
    </xf>
    <xf numFmtId="2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vertical="top" wrapText="1"/>
    </xf>
    <xf numFmtId="2" fontId="5" fillId="0" borderId="1" xfId="0" applyNumberFormat="1" applyFont="1" applyFill="1" applyBorder="1" applyAlignment="1">
      <alignment vertical="top"/>
    </xf>
    <xf numFmtId="0" fontId="3" fillId="0" borderId="1" xfId="0" applyFont="1" applyFill="1" applyBorder="1" applyAlignment="1">
      <alignment horizontal="center" vertical="center" wrapText="1"/>
    </xf>
    <xf numFmtId="3" fontId="5" fillId="0" borderId="1" xfId="0" applyNumberFormat="1" applyFont="1" applyFill="1" applyBorder="1" applyAlignment="1">
      <alignment horizontal="center" vertical="center"/>
    </xf>
    <xf numFmtId="164" fontId="10" fillId="0" borderId="1" xfId="2" applyNumberFormat="1" applyFill="1" applyBorder="1" applyAlignment="1">
      <alignment horizontal="center" vertical="center" wrapText="1"/>
    </xf>
    <xf numFmtId="164" fontId="3" fillId="0" borderId="1" xfId="1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top" wrapText="1"/>
    </xf>
    <xf numFmtId="2" fontId="6" fillId="0" borderId="0" xfId="0" applyNumberFormat="1" applyFont="1" applyFill="1"/>
    <xf numFmtId="0" fontId="3" fillId="0" borderId="0" xfId="0" applyFont="1" applyFill="1" applyAlignment="1">
      <alignment horizontal="left" vertical="center" wrapText="1"/>
    </xf>
  </cellXfs>
  <cellStyles count="3">
    <cellStyle name="Гиперссылка" xfId="2" builtinId="8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154728</xdr:colOff>
      <xdr:row>8</xdr:row>
      <xdr:rowOff>118745</xdr:rowOff>
    </xdr:from>
    <xdr:to>
      <xdr:col>1</xdr:col>
      <xdr:colOff>1239519</xdr:colOff>
      <xdr:row>8</xdr:row>
      <xdr:rowOff>738505</xdr:rowOff>
    </xdr:to>
    <xdr:pic>
      <xdr:nvPicPr>
        <xdr:cNvPr id="2" name="Изображение 1"/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4728" y="2214245"/>
          <a:ext cx="1613958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31</xdr:col>
      <xdr:colOff>39158</xdr:colOff>
      <xdr:row>10</xdr:row>
      <xdr:rowOff>75141</xdr:rowOff>
    </xdr:from>
    <xdr:to>
      <xdr:col>32</xdr:col>
      <xdr:colOff>85301</xdr:colOff>
      <xdr:row>10</xdr:row>
      <xdr:rowOff>603461</xdr:rowOff>
    </xdr:to>
    <xdr:pic>
      <xdr:nvPicPr>
        <xdr:cNvPr id="3" name="Изображение 2"/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956241" y="5091641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28</xdr:col>
      <xdr:colOff>123825</xdr:colOff>
      <xdr:row>10</xdr:row>
      <xdr:rowOff>76200</xdr:rowOff>
    </xdr:from>
    <xdr:to>
      <xdr:col>28</xdr:col>
      <xdr:colOff>1200150</xdr:colOff>
      <xdr:row>10</xdr:row>
      <xdr:rowOff>601980</xdr:rowOff>
    </xdr:to>
    <xdr:pic>
      <xdr:nvPicPr>
        <xdr:cNvPr id="4" name="Picture 2"/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6059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29</xdr:col>
      <xdr:colOff>180976</xdr:colOff>
      <xdr:row>10</xdr:row>
      <xdr:rowOff>152399</xdr:rowOff>
    </xdr:from>
    <xdr:to>
      <xdr:col>29</xdr:col>
      <xdr:colOff>1381126</xdr:colOff>
      <xdr:row>10</xdr:row>
      <xdr:rowOff>608964</xdr:rowOff>
    </xdr:to>
    <xdr:pic>
      <xdr:nvPicPr>
        <xdr:cNvPr id="5" name="Picture 1"/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5" y="4836160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1.xml"/><Relationship Id="rId3" Type="http://schemas.openxmlformats.org/officeDocument/2006/relationships/hyperlink" Target="https://shop.netcraze.ru/product/netcraze-giga-1013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www.ozon.ru/product/wi-fi-router-netcraze-keenetic-nc-1012-giga-wi-fi-6-ax3000-dvuhdiapazonnyy-2-4-5-ggts-4hgbit-wan-3037748328/?at=1omo1W54GgmXlsxn2ahoCDXQKs0qNsVp&amp;sh=jNDiT0GURg" TargetMode="External"/><Relationship Id="rId1" Type="http://schemas.openxmlformats.org/officeDocument/2006/relationships/hyperlink" Target="https://www.dns-shop.ru/product/8c4e60719294d582/wi-fi-router-netcraze-giga-nc-1012/?utm_medium=organic&amp;utm_source=google&amp;utm_referrer=https%3A%2F%2Fwww.google.com%2F" TargetMode="External"/><Relationship Id="rId6" Type="http://schemas.openxmlformats.org/officeDocument/2006/relationships/hyperlink" Target="https://www.ozon.ru/product/besprovodnoy-router-netcraze-keenetic-speedster-nc-3013-2943767000/?at=1omo1Q0HcllPG8Lb-JpPri_QlF3ANLvi&amp;sh=jNDiT96WAQ" TargetMode="External"/><Relationship Id="rId5" Type="http://schemas.openxmlformats.org/officeDocument/2006/relationships/hyperlink" Target="https://shop.netcraze.ru/product/netcraze-speedster" TargetMode="External"/><Relationship Id="rId4" Type="http://schemas.openxmlformats.org/officeDocument/2006/relationships/hyperlink" Target="https://www.dns-shop.ru/product/5cfadc45937ad582/wi-fi-router-netcraze-speedster-nc-301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19"/>
  <sheetViews>
    <sheetView tabSelected="1" view="pageBreakPreview" topLeftCell="A7" zoomScale="90" zoomScaleNormal="100" zoomScaleSheetLayoutView="90" workbookViewId="0">
      <selection activeCell="A18" sqref="A18:C18"/>
    </sheetView>
  </sheetViews>
  <sheetFormatPr defaultRowHeight="15" x14ac:dyDescent="0.25"/>
  <cols>
    <col min="1" max="1" width="7.85546875" customWidth="1"/>
    <col min="2" max="2" width="31.28515625" customWidth="1"/>
    <col min="3" max="3" width="18.7109375" customWidth="1"/>
    <col min="4" max="4" width="17" customWidth="1"/>
    <col min="5" max="5" width="8.85546875" customWidth="1"/>
    <col min="6" max="6" width="13.7109375" style="13" customWidth="1"/>
    <col min="7" max="11" width="13.7109375" style="1" customWidth="1"/>
    <col min="12" max="28" width="22" style="1" hidden="1" customWidth="1"/>
    <col min="29" max="29" width="20.5703125" style="1" customWidth="1"/>
    <col min="30" max="30" width="23" style="1" customWidth="1"/>
    <col min="31" max="31" width="15.140625" style="1" customWidth="1"/>
    <col min="32" max="32" width="20.28515625" style="1" customWidth="1"/>
    <col min="33" max="33" width="18.42578125" customWidth="1"/>
    <col min="34" max="1027" width="9.140625" customWidth="1"/>
  </cols>
  <sheetData>
    <row r="1" spans="1:32" x14ac:dyDescent="0.25">
      <c r="A1" s="2" t="s">
        <v>0</v>
      </c>
      <c r="B1" s="2"/>
      <c r="C1" s="2"/>
      <c r="D1" s="2"/>
      <c r="E1" s="2"/>
      <c r="F1" s="2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</row>
    <row r="2" spans="1:32" x14ac:dyDescent="0.25">
      <c r="A2" s="2"/>
      <c r="B2" s="2"/>
      <c r="C2" s="2"/>
      <c r="D2" s="2"/>
      <c r="E2" s="2"/>
      <c r="F2" s="2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</row>
    <row r="3" spans="1:32" ht="56.25" customHeight="1" x14ac:dyDescent="0.3">
      <c r="A3" s="15" t="s">
        <v>49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</row>
    <row r="4" spans="1:32" x14ac:dyDescent="0.25">
      <c r="A4" s="5"/>
      <c r="B4" s="5"/>
      <c r="C4" s="5"/>
      <c r="D4" s="5"/>
      <c r="E4" s="5"/>
      <c r="F4" s="5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</row>
    <row r="5" spans="1:32" x14ac:dyDescent="0.25">
      <c r="A5" s="5"/>
      <c r="B5" s="5"/>
      <c r="C5" s="5"/>
      <c r="D5" s="5"/>
      <c r="E5" s="5"/>
      <c r="F5" s="5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8"/>
      <c r="AD5" s="9"/>
      <c r="AE5" s="6"/>
      <c r="AF5" s="6"/>
    </row>
    <row r="6" spans="1:32" ht="31.5" customHeight="1" x14ac:dyDescent="0.25">
      <c r="A6" s="23" t="s">
        <v>1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</row>
    <row r="7" spans="1:32" ht="38.25" customHeight="1" x14ac:dyDescent="0.25">
      <c r="A7" s="23" t="s">
        <v>46</v>
      </c>
      <c r="B7" s="24"/>
      <c r="C7" s="25"/>
      <c r="D7" s="23" t="s">
        <v>50</v>
      </c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</row>
    <row r="8" spans="1:32" x14ac:dyDescent="0.25">
      <c r="A8" s="26" t="s">
        <v>69</v>
      </c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  <c r="AF8" s="27"/>
    </row>
    <row r="9" spans="1:32" ht="129" customHeight="1" x14ac:dyDescent="0.25">
      <c r="A9" s="16" t="s">
        <v>2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</row>
    <row r="10" spans="1:32" ht="25.5" x14ac:dyDescent="0.25">
      <c r="A10" s="28" t="s">
        <v>3</v>
      </c>
      <c r="B10" s="28" t="s">
        <v>48</v>
      </c>
      <c r="C10" s="29" t="s">
        <v>4</v>
      </c>
      <c r="D10" s="28" t="s">
        <v>5</v>
      </c>
      <c r="E10" s="29" t="s">
        <v>6</v>
      </c>
      <c r="F10" s="30" t="s">
        <v>51</v>
      </c>
      <c r="G10" s="31"/>
      <c r="H10" s="30" t="s">
        <v>52</v>
      </c>
      <c r="I10" s="31"/>
      <c r="J10" s="30" t="s">
        <v>53</v>
      </c>
      <c r="K10" s="31"/>
      <c r="L10" s="32" t="s">
        <v>7</v>
      </c>
      <c r="M10" s="32" t="s">
        <v>8</v>
      </c>
      <c r="N10" s="32" t="s">
        <v>9</v>
      </c>
      <c r="O10" s="32" t="s">
        <v>10</v>
      </c>
      <c r="P10" s="32" t="s">
        <v>11</v>
      </c>
      <c r="Q10" s="32" t="s">
        <v>12</v>
      </c>
      <c r="R10" s="32" t="s">
        <v>13</v>
      </c>
      <c r="S10" s="32" t="s">
        <v>14</v>
      </c>
      <c r="T10" s="32" t="s">
        <v>15</v>
      </c>
      <c r="U10" s="32" t="s">
        <v>16</v>
      </c>
      <c r="V10" s="32" t="s">
        <v>17</v>
      </c>
      <c r="W10" s="32" t="s">
        <v>18</v>
      </c>
      <c r="X10" s="32" t="s">
        <v>19</v>
      </c>
      <c r="Y10" s="32" t="s">
        <v>20</v>
      </c>
      <c r="Z10" s="32" t="s">
        <v>21</v>
      </c>
      <c r="AA10" s="32" t="s">
        <v>22</v>
      </c>
      <c r="AB10" s="32" t="s">
        <v>23</v>
      </c>
      <c r="AC10" s="33" t="s">
        <v>24</v>
      </c>
      <c r="AD10" s="33" t="s">
        <v>25</v>
      </c>
      <c r="AE10" s="29" t="s">
        <v>47</v>
      </c>
      <c r="AF10" s="34" t="s">
        <v>26</v>
      </c>
    </row>
    <row r="11" spans="1:32" ht="60.75" customHeight="1" x14ac:dyDescent="0.25">
      <c r="A11" s="28"/>
      <c r="B11" s="28"/>
      <c r="C11" s="29"/>
      <c r="D11" s="28"/>
      <c r="E11" s="29"/>
      <c r="F11" s="35" t="s">
        <v>54</v>
      </c>
      <c r="G11" s="32" t="s">
        <v>27</v>
      </c>
      <c r="H11" s="35" t="s">
        <v>54</v>
      </c>
      <c r="I11" s="32" t="s">
        <v>27</v>
      </c>
      <c r="J11" s="35" t="s">
        <v>54</v>
      </c>
      <c r="K11" s="32" t="s">
        <v>27</v>
      </c>
      <c r="L11" s="32" t="s">
        <v>27</v>
      </c>
      <c r="M11" s="32" t="s">
        <v>27</v>
      </c>
      <c r="N11" s="32" t="s">
        <v>27</v>
      </c>
      <c r="O11" s="32" t="s">
        <v>27</v>
      </c>
      <c r="P11" s="32" t="s">
        <v>27</v>
      </c>
      <c r="Q11" s="32" t="s">
        <v>27</v>
      </c>
      <c r="R11" s="32" t="s">
        <v>27</v>
      </c>
      <c r="S11" s="32" t="s">
        <v>27</v>
      </c>
      <c r="T11" s="32" t="s">
        <v>27</v>
      </c>
      <c r="U11" s="32" t="s">
        <v>27</v>
      </c>
      <c r="V11" s="32" t="s">
        <v>27</v>
      </c>
      <c r="W11" s="32" t="s">
        <v>27</v>
      </c>
      <c r="X11" s="32" t="s">
        <v>27</v>
      </c>
      <c r="Y11" s="32" t="s">
        <v>27</v>
      </c>
      <c r="Z11" s="32" t="s">
        <v>27</v>
      </c>
      <c r="AA11" s="32" t="s">
        <v>27</v>
      </c>
      <c r="AB11" s="32" t="s">
        <v>27</v>
      </c>
      <c r="AC11" s="36"/>
      <c r="AD11" s="36"/>
      <c r="AE11" s="29"/>
      <c r="AF11" s="37"/>
    </row>
    <row r="12" spans="1:32" s="13" customFormat="1" ht="60.75" customHeight="1" x14ac:dyDescent="0.25">
      <c r="A12" s="38">
        <v>1</v>
      </c>
      <c r="B12" s="33" t="s">
        <v>63</v>
      </c>
      <c r="C12" s="33" t="s">
        <v>61</v>
      </c>
      <c r="D12" s="38" t="s">
        <v>62</v>
      </c>
      <c r="E12" s="39">
        <v>1</v>
      </c>
      <c r="F12" s="40" t="s">
        <v>55</v>
      </c>
      <c r="G12" s="41">
        <v>15999</v>
      </c>
      <c r="H12" s="40" t="s">
        <v>56</v>
      </c>
      <c r="I12" s="41">
        <v>15359</v>
      </c>
      <c r="J12" s="40" t="s">
        <v>57</v>
      </c>
      <c r="K12" s="41">
        <v>15990</v>
      </c>
      <c r="L12" s="32" t="s">
        <v>28</v>
      </c>
      <c r="M12" s="32" t="s">
        <v>29</v>
      </c>
      <c r="N12" s="32" t="s">
        <v>30</v>
      </c>
      <c r="O12" s="32" t="s">
        <v>31</v>
      </c>
      <c r="P12" s="32" t="s">
        <v>32</v>
      </c>
      <c r="Q12" s="32" t="s">
        <v>33</v>
      </c>
      <c r="R12" s="32" t="s">
        <v>34</v>
      </c>
      <c r="S12" s="32" t="s">
        <v>35</v>
      </c>
      <c r="T12" s="32" t="s">
        <v>36</v>
      </c>
      <c r="U12" s="32" t="s">
        <v>37</v>
      </c>
      <c r="V12" s="32" t="s">
        <v>38</v>
      </c>
      <c r="W12" s="32" t="s">
        <v>39</v>
      </c>
      <c r="X12" s="32" t="s">
        <v>40</v>
      </c>
      <c r="Y12" s="32" t="s">
        <v>41</v>
      </c>
      <c r="Z12" s="32" t="s">
        <v>42</v>
      </c>
      <c r="AA12" s="32" t="s">
        <v>43</v>
      </c>
      <c r="AB12" s="32" t="s">
        <v>44</v>
      </c>
      <c r="AC12" s="42">
        <f>SQRT(((SUM((POWER(G12-AE12,2)),(POWER(I12-AE12,2)),(POWER(K12-AE12,2)))/2)))</f>
        <v>366.93369067176155</v>
      </c>
      <c r="AD12" s="42">
        <f>AC12*100/AE12</f>
        <v>2.3249151802056405</v>
      </c>
      <c r="AE12" s="42">
        <v>15782.67</v>
      </c>
      <c r="AF12" s="42">
        <f>AE12*E12</f>
        <v>15782.67</v>
      </c>
    </row>
    <row r="13" spans="1:32" s="13" customFormat="1" ht="60.75" customHeight="1" x14ac:dyDescent="0.25">
      <c r="A13" s="38">
        <v>2</v>
      </c>
      <c r="B13" s="33" t="s">
        <v>64</v>
      </c>
      <c r="C13" s="33" t="s">
        <v>61</v>
      </c>
      <c r="D13" s="38" t="s">
        <v>62</v>
      </c>
      <c r="E13" s="39">
        <v>1</v>
      </c>
      <c r="F13" s="40" t="s">
        <v>58</v>
      </c>
      <c r="G13" s="41">
        <v>6899</v>
      </c>
      <c r="H13" s="40" t="s">
        <v>59</v>
      </c>
      <c r="I13" s="41">
        <v>6890</v>
      </c>
      <c r="J13" s="40" t="s">
        <v>60</v>
      </c>
      <c r="K13" s="41">
        <v>6926</v>
      </c>
      <c r="L13" s="32"/>
      <c r="M13" s="32"/>
      <c r="N13" s="32"/>
      <c r="O13" s="32"/>
      <c r="P13" s="32"/>
      <c r="Q13" s="32"/>
      <c r="R13" s="32"/>
      <c r="S13" s="32"/>
      <c r="T13" s="32"/>
      <c r="U13" s="32"/>
      <c r="V13" s="32"/>
      <c r="W13" s="32"/>
      <c r="X13" s="32"/>
      <c r="Y13" s="32"/>
      <c r="Z13" s="32"/>
      <c r="AA13" s="32"/>
      <c r="AB13" s="32"/>
      <c r="AC13" s="42">
        <f t="shared" ref="AC13" si="0">SQRT(((SUM((POWER(G13-AE13,2)),(POWER(I13-AE13,2)),(POWER(K13-AE13,2)))/2)))</f>
        <v>18.734993995195193</v>
      </c>
      <c r="AD13" s="42">
        <f t="shared" ref="AD13" si="1">AC13*100/AE13</f>
        <v>0.27132503975662842</v>
      </c>
      <c r="AE13" s="42">
        <v>6905</v>
      </c>
      <c r="AF13" s="42">
        <f t="shared" ref="AF13" si="2">AE13*E13</f>
        <v>6905</v>
      </c>
    </row>
    <row r="14" spans="1:32" x14ac:dyDescent="0.25">
      <c r="A14" s="43"/>
      <c r="B14" s="43"/>
      <c r="C14" s="43"/>
      <c r="D14" s="43"/>
      <c r="E14" s="43"/>
      <c r="F14" s="43"/>
      <c r="G14" s="43"/>
      <c r="H14" s="43"/>
      <c r="I14" s="43"/>
      <c r="J14" s="43"/>
      <c r="K14" s="43"/>
      <c r="L14" s="43"/>
      <c r="M14" s="43"/>
      <c r="N14" s="43"/>
      <c r="O14" s="43"/>
      <c r="P14" s="43"/>
      <c r="Q14" s="43"/>
      <c r="R14" s="43"/>
      <c r="S14" s="43"/>
      <c r="T14" s="43"/>
      <c r="U14" s="43"/>
      <c r="V14" s="43"/>
      <c r="W14" s="43"/>
      <c r="X14" s="43"/>
      <c r="Y14" s="43"/>
      <c r="Z14" s="43"/>
      <c r="AA14" s="43"/>
      <c r="AB14" s="43"/>
      <c r="AC14" s="43"/>
      <c r="AD14" s="44"/>
      <c r="AE14" s="38" t="s">
        <v>45</v>
      </c>
      <c r="AF14" s="32">
        <f>SUM(AF12:AF13)</f>
        <v>22687.67</v>
      </c>
    </row>
    <row r="15" spans="1:32" x14ac:dyDescent="0.25">
      <c r="A15" s="23" t="s">
        <v>68</v>
      </c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</row>
    <row r="16" spans="1:32" ht="15.75" thickBot="1" x14ac:dyDescent="0.3">
      <c r="A16" s="45" t="s">
        <v>65</v>
      </c>
      <c r="B16" s="45"/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45"/>
      <c r="N16" s="45"/>
      <c r="O16" s="45"/>
      <c r="P16" s="45"/>
      <c r="Q16" s="45"/>
      <c r="R16" s="45"/>
      <c r="S16" s="45"/>
      <c r="T16" s="45"/>
      <c r="U16" s="45"/>
      <c r="V16" s="45"/>
      <c r="W16" s="45"/>
      <c r="X16" s="45"/>
      <c r="Y16" s="45"/>
      <c r="Z16" s="45"/>
      <c r="AA16" s="45"/>
      <c r="AB16" s="45"/>
      <c r="AC16" s="45"/>
      <c r="AD16" s="45"/>
      <c r="AE16" s="45"/>
      <c r="AF16" s="45"/>
    </row>
    <row r="17" spans="1:32" s="13" customFormat="1" ht="41.25" customHeight="1" thickBot="1" x14ac:dyDescent="0.3">
      <c r="A17" s="17"/>
      <c r="B17" s="18"/>
      <c r="C17" s="18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</row>
    <row r="18" spans="1:32" s="13" customFormat="1" ht="15.75" thickBot="1" x14ac:dyDescent="0.3">
      <c r="A18" s="19" t="s">
        <v>66</v>
      </c>
      <c r="B18" s="20"/>
      <c r="C18" s="20"/>
      <c r="D18" s="10" t="s">
        <v>0</v>
      </c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</row>
    <row r="19" spans="1:32" s="13" customFormat="1" x14ac:dyDescent="0.25">
      <c r="A19" s="21" t="s">
        <v>67</v>
      </c>
      <c r="B19" s="22"/>
      <c r="C19" s="22"/>
      <c r="D19" s="11"/>
      <c r="E19" s="12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</row>
  </sheetData>
  <mergeCells count="21">
    <mergeCell ref="A17:C17"/>
    <mergeCell ref="A18:C18"/>
    <mergeCell ref="A19:C19"/>
    <mergeCell ref="A14:AC14"/>
    <mergeCell ref="A15:AF15"/>
    <mergeCell ref="A16:AF16"/>
    <mergeCell ref="D10:D11"/>
    <mergeCell ref="E10:E11"/>
    <mergeCell ref="AE10:AE11"/>
    <mergeCell ref="A3:AF3"/>
    <mergeCell ref="A6:AF6"/>
    <mergeCell ref="A7:C7"/>
    <mergeCell ref="D7:AF7"/>
    <mergeCell ref="A10:A11"/>
    <mergeCell ref="C10:C11"/>
    <mergeCell ref="B10:B11"/>
    <mergeCell ref="A8:AF8"/>
    <mergeCell ref="A9:AF9"/>
    <mergeCell ref="F10:G10"/>
    <mergeCell ref="H10:I10"/>
    <mergeCell ref="J10:K10"/>
  </mergeCells>
  <hyperlinks>
    <hyperlink ref="F12" r:id="rId1"/>
    <hyperlink ref="H12" r:id="rId2"/>
    <hyperlink ref="J12" r:id="rId3"/>
    <hyperlink ref="F13" r:id="rId4"/>
    <hyperlink ref="H13" r:id="rId5"/>
    <hyperlink ref="J13" r:id="rId6"/>
  </hyperlinks>
  <pageMargins left="0.24027777777777801" right="0.24027777777777801" top="0.05" bottom="0.209722222222222" header="0.51180555555555496" footer="0.51180555555555496"/>
  <pageSetup paperSize="9" scale="59" fitToHeight="0" orientation="landscape" useFirstPageNumber="1" horizontalDpi="300" verticalDpi="300" r:id="rId7"/>
  <drawing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Аюпов Дамир Айратович</dc:creator>
  <cp:lastModifiedBy>Kadri</cp:lastModifiedBy>
  <cp:revision>7</cp:revision>
  <cp:lastPrinted>2026-10-15T13:22:26Z</cp:lastPrinted>
  <dcterms:created xsi:type="dcterms:W3CDTF">2014-01-17T11:35:00Z</dcterms:created>
  <dcterms:modified xsi:type="dcterms:W3CDTF">2026-10-15T13:32:14Z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1049-11.2.0.11440</vt:lpwstr>
  </property>
  <property fmtid="{D5CDD505-2E9C-101B-9397-08002B2CF9AE}" pid="3" name="ICV">
    <vt:lpwstr>9586C364BAE0484588C7CBEE8914A7E6</vt:lpwstr>
  </property>
  <property fmtid="{D5CDD505-2E9C-101B-9397-08002B2CF9AE}" pid="4" name="Generator">
    <vt:lpwstr>NPOI</vt:lpwstr>
  </property>
  <property fmtid="{D5CDD505-2E9C-101B-9397-08002B2CF9AE}" pid="5" name="Generator Version">
    <vt:lpwstr>2.4.1</vt:lpwstr>
  </property>
</Properties>
</file>