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3311777-51B0-4430-BF2E-1E8B9F52983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focus" localSheetId="0">Лист1!#REF!</definedName>
  </definedNames>
  <calcPr calcId="191029"/>
</workbook>
</file>

<file path=xl/calcChain.xml><?xml version="1.0" encoding="utf-8"?>
<calcChain xmlns="http://schemas.openxmlformats.org/spreadsheetml/2006/main">
  <c r="O12" i="1" l="1"/>
  <c r="P12" i="1"/>
  <c r="P10" i="1"/>
  <c r="O10" i="1"/>
  <c r="L12" i="1"/>
  <c r="L10" i="1"/>
  <c r="P9" i="1" l="1"/>
  <c r="O9" i="1" s="1"/>
  <c r="L9" i="1"/>
  <c r="P8" i="1" l="1"/>
  <c r="O8" i="1" s="1"/>
  <c r="P11" i="1"/>
  <c r="O11" i="1" s="1"/>
  <c r="P13" i="1"/>
  <c r="O13" i="1" s="1"/>
  <c r="L8" i="1"/>
  <c r="L11" i="1"/>
  <c r="L13" i="1"/>
  <c r="O14" i="1" l="1"/>
</calcChain>
</file>

<file path=xl/sharedStrings.xml><?xml version="1.0" encoding="utf-8"?>
<sst xmlns="http://schemas.openxmlformats.org/spreadsheetml/2006/main" count="38" uniqueCount="31">
  <si>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</si>
  <si>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</si>
  <si>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</si>
  <si>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</si>
  <si>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</si>
  <si>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</si>
  <si>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</si>
  <si>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</si>
  <si>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</si>
  <si>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</si>
  <si>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</si>
  <si>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</si>
  <si>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</si>
  <si>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</si>
  <si>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</si>
  <si>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товара/услуг/ работ</t>
  </si>
  <si>
    <t>Наименование  объекта закупки</t>
  </si>
  <si>
    <t>Минимальная цена за единицу изм. (руб.), том числе НДС/ без НДС.</t>
  </si>
  <si>
    <t xml:space="preserve">Ценовое предложение 4 вх № от _____ </t>
  </si>
  <si>
    <t>Ценовое предложение 5 вх № от _____</t>
  </si>
  <si>
    <t>Обоснование начальной (максимальной) цены договора на на оказание услуг по страхованию ответственности владельца воздушного судна перед третьими лицами при эксплуатации воздушного судна и на оказание услуг по имущественному страхованию владельца воздушного судна при эксплуатации беспилотного воздушного судна</t>
  </si>
  <si>
    <t xml:space="preserve">Ценовое предложение 2 вх №  от 
</t>
  </si>
  <si>
    <t xml:space="preserve">Ценовое предложение 3 вх №    от 
</t>
  </si>
  <si>
    <t>Н(М)ЦК определяемая иным методом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</si>
  <si>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</si>
  <si>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 xml:space="preserve">Геоскан 401 Геофизика ОСАГО                            Страховая сумма  500000,00 </t>
  </si>
  <si>
    <t xml:space="preserve">Геоскан 401 Гамма ОСАГО                            Страховая сумма  500000,00 </t>
  </si>
  <si>
    <t xml:space="preserve">Ценовое предложение 1 вх № 840-з от 08.10.26
</t>
  </si>
  <si>
    <t xml:space="preserve">Геоскан 401 Гамма КАСКО          Страховая сумма  3740934,40 </t>
  </si>
  <si>
    <t xml:space="preserve">Геоскан 401 Геофизика КАСКО Страховая сумма 5509929,60 </t>
  </si>
  <si>
    <t>усл.ед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</si>
</sst>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.00#########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/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0" fillId="0" borderId="0" xfId="0" applyBorder="1"/>
    <xf numFmtId="2" fontId="0" fillId="0" borderId="0" xfId="0" applyNumberFormat="1" applyBorder="1"/>
    <xf numFmtId="0" fontId="5" fillId="3" borderId="0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6</xdr:row>
      <xdr:rowOff>1981200</xdr:rowOff>
    </xdr:from>
    <xdr:to>
      <xdr:col>14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6</xdr:row>
      <xdr:rowOff>1943100</xdr:rowOff>
    </xdr:from>
    <xdr:to>
      <xdr:col>12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6</xdr:row>
      <xdr:rowOff>3286125</xdr:rowOff>
    </xdr:from>
    <xdr:to>
      <xdr:col>14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6</xdr:row>
      <xdr:rowOff>1981200</xdr:rowOff>
    </xdr:from>
    <xdr:to>
      <xdr:col>14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19050</xdr:colOff>
      <xdr:row>6</xdr:row>
      <xdr:rowOff>1943100</xdr:rowOff>
    </xdr:from>
    <xdr:to>
      <xdr:col>12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6</xdr:row>
      <xdr:rowOff>3286125</xdr:rowOff>
    </xdr:from>
    <xdr:to>
      <xdr:col>14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4"/>
  <sheetViews>
    <sheetView tabSelected="1" workbookViewId="0">
      <selection activeCell="O11" sqref="O11:O12"/>
    </sheetView>
  </sheetViews>
  <sheetFormatPr defaultRowHeight="15" x14ac:dyDescent="0.25"/>
  <cols>
    <col min="1" max="1" width="3.140625" style="1" customWidth="1"/>
    <col min="2" max="2" width="28.5703125" style="1" customWidth="1"/>
    <col min="3" max="3" width="14.5703125" style="2" customWidth="1"/>
    <col min="4" max="4" width="12" style="1" customWidth="1"/>
    <col min="5" max="5" width="15.85546875" style="6" customWidth="1"/>
    <col min="6" max="6" width="16.7109375" style="6" customWidth="1"/>
    <col min="7" max="7" width="16.140625" style="6" customWidth="1"/>
    <col min="8" max="8" width="24.85546875" style="6" hidden="1" customWidth="1"/>
    <col min="9" max="9" width="21.5703125" style="6" hidden="1" customWidth="1"/>
    <col min="10" max="10" width="11.28515625" style="1" hidden="1" customWidth="1"/>
    <col min="11" max="11" width="11.7109375" style="1" hidden="1" customWidth="1"/>
    <col min="12" max="12" width="12.140625" style="1" customWidth="1"/>
    <col min="13" max="13" width="14.85546875" style="1" customWidth="1"/>
    <col min="14" max="14" width="17.85546875" style="1" customWidth="1"/>
    <col min="15" max="15" width="17.140625" style="1" customWidth="1"/>
    <col min="16" max="16" width="20.28515625" style="1" customWidth="1"/>
    <col min="26" max="26" width="10.5703125" bestFit="1" customWidth="1"/>
  </cols>
  <sheetData>
    <row r="1" spans="1:26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26" ht="25.5" customHeight="1" x14ac:dyDescent="0.25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26" ht="14.45" customHeight="1" x14ac:dyDescent="0.25">
      <c r="A3" s="31" t="s">
        <v>16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2"/>
      <c r="O3" s="32"/>
      <c r="P3" s="32"/>
    </row>
    <row r="4" spans="1:26" ht="63.75" customHeight="1" x14ac:dyDescent="0.2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4" t="s">
        <v>24</v>
      </c>
      <c r="N4" s="34"/>
      <c r="O4" s="34"/>
      <c r="P4" s="34"/>
    </row>
    <row r="5" spans="1:26" ht="15.6" customHeight="1" x14ac:dyDescent="0.25">
      <c r="A5" s="25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26" ht="62.45" customHeight="1" x14ac:dyDescent="0.25">
      <c r="A6" s="26" t="s">
        <v>3</v>
      </c>
      <c r="B6" s="26" t="s">
        <v>15</v>
      </c>
      <c r="C6" s="26" t="s">
        <v>4</v>
      </c>
      <c r="D6" s="26" t="s">
        <v>5</v>
      </c>
      <c r="E6" s="27" t="s">
        <v>6</v>
      </c>
      <c r="F6" s="27"/>
      <c r="G6" s="27"/>
      <c r="H6" s="27"/>
      <c r="I6" s="27"/>
      <c r="J6" s="27"/>
      <c r="K6" s="27"/>
      <c r="L6" s="28" t="s">
        <v>7</v>
      </c>
      <c r="M6" s="28"/>
      <c r="N6" s="28"/>
      <c r="O6" s="27" t="s">
        <v>23</v>
      </c>
      <c r="P6" s="27"/>
    </row>
    <row r="7" spans="1:26" ht="133.5" customHeight="1" x14ac:dyDescent="0.25">
      <c r="A7" s="26"/>
      <c r="B7" s="26"/>
      <c r="C7" s="26"/>
      <c r="D7" s="26"/>
      <c r="E7" s="19" t="s">
        <v>27</v>
      </c>
      <c r="F7" s="19" t="s">
        <v>21</v>
      </c>
      <c r="G7" s="19" t="s">
        <v>22</v>
      </c>
      <c r="H7" s="5" t="s">
        <v>18</v>
      </c>
      <c r="I7" s="5" t="s">
        <v>19</v>
      </c>
      <c r="J7" s="3" t="s">
        <v>8</v>
      </c>
      <c r="K7" s="3" t="s">
        <v>9</v>
      </c>
      <c r="L7" s="4" t="s">
        <v>10</v>
      </c>
      <c r="M7" s="3" t="s">
        <v>11</v>
      </c>
      <c r="N7" s="3" t="s">
        <v>12</v>
      </c>
      <c r="O7" s="4" t="s">
        <v>13</v>
      </c>
      <c r="P7" s="4" t="s">
        <v>17</v>
      </c>
    </row>
    <row r="8" spans="1:26" ht="25.5" x14ac:dyDescent="0.25">
      <c r="A8" s="18">
        <v>1</v>
      </c>
      <c r="B8" s="16" t="s">
        <v>25</v>
      </c>
      <c r="C8" s="15" t="s">
        <v>30</v>
      </c>
      <c r="D8" s="14">
        <v>1</v>
      </c>
      <c r="E8" s="16">
        <v>300</v>
      </c>
      <c r="F8" s="16"/>
      <c r="G8" s="16"/>
      <c r="H8" s="16"/>
      <c r="I8" s="16"/>
      <c r="J8" s="8"/>
      <c r="K8" s="8"/>
      <c r="L8" s="9">
        <f t="shared" ref="L8:L13" si="0">AVERAGE(E8:I8)</f>
        <v>300</v>
      </c>
      <c r="M8" s="9"/>
      <c r="N8" s="9"/>
      <c r="O8" s="10">
        <f t="shared" ref="O8:O13" si="1">P8*D8</f>
        <v>300</v>
      </c>
      <c r="P8" s="10">
        <f t="shared" ref="P8:P13" si="2">MIN(E8,F8,G8)</f>
        <v>300</v>
      </c>
      <c r="S8" s="11"/>
      <c r="T8" s="11"/>
      <c r="U8" s="11"/>
      <c r="V8" s="12"/>
      <c r="W8" s="11"/>
      <c r="X8" s="13"/>
      <c r="Y8" s="11"/>
      <c r="Z8" s="12"/>
    </row>
    <row r="9" spans="1:26" ht="25.5" x14ac:dyDescent="0.25">
      <c r="A9" s="20">
        <v>2</v>
      </c>
      <c r="B9" s="16" t="s">
        <v>26</v>
      </c>
      <c r="C9" s="15" t="s">
        <v>30</v>
      </c>
      <c r="D9" s="14">
        <v>1</v>
      </c>
      <c r="E9" s="16">
        <v>200</v>
      </c>
      <c r="F9" s="16"/>
      <c r="G9" s="16"/>
      <c r="H9" s="16"/>
      <c r="I9" s="16"/>
      <c r="J9" s="8"/>
      <c r="K9" s="8"/>
      <c r="L9" s="9">
        <f t="shared" si="0"/>
        <v>200</v>
      </c>
      <c r="M9" s="9"/>
      <c r="N9" s="9"/>
      <c r="O9" s="10">
        <f t="shared" si="1"/>
        <v>200</v>
      </c>
      <c r="P9" s="10">
        <f t="shared" si="2"/>
        <v>200</v>
      </c>
      <c r="S9" s="11"/>
      <c r="T9" s="11"/>
      <c r="U9" s="11"/>
      <c r="V9" s="12"/>
      <c r="W9" s="11"/>
      <c r="X9" s="13"/>
      <c r="Y9" s="11"/>
      <c r="Z9" s="12"/>
    </row>
    <row r="10" spans="1:26" ht="25.5" x14ac:dyDescent="0.25">
      <c r="A10" s="21">
        <v>3</v>
      </c>
      <c r="B10" s="16" t="s">
        <v>26</v>
      </c>
      <c r="C10" s="15" t="s">
        <v>30</v>
      </c>
      <c r="D10" s="14">
        <v>1</v>
      </c>
      <c r="E10" s="16">
        <v>200</v>
      </c>
      <c r="F10" s="16"/>
      <c r="G10" s="16"/>
      <c r="H10" s="16"/>
      <c r="I10" s="16"/>
      <c r="J10" s="8"/>
      <c r="K10" s="8"/>
      <c r="L10" s="9">
        <f t="shared" si="0"/>
        <v>200</v>
      </c>
      <c r="M10" s="9"/>
      <c r="N10" s="9"/>
      <c r="O10" s="10">
        <f t="shared" si="1"/>
        <v>200</v>
      </c>
      <c r="P10" s="10">
        <f t="shared" si="2"/>
        <v>200</v>
      </c>
      <c r="S10" s="11"/>
      <c r="T10" s="11"/>
      <c r="U10" s="11"/>
      <c r="V10" s="12"/>
      <c r="W10" s="11"/>
      <c r="X10" s="13"/>
      <c r="Y10" s="11"/>
      <c r="Z10" s="12"/>
    </row>
    <row r="11" spans="1:26" ht="36" customHeight="1" x14ac:dyDescent="0.25">
      <c r="A11" s="20">
        <v>4</v>
      </c>
      <c r="B11" s="16" t="s">
        <v>29</v>
      </c>
      <c r="C11" s="15" t="s">
        <v>30</v>
      </c>
      <c r="D11" s="14">
        <v>1</v>
      </c>
      <c r="E11" s="16">
        <v>7177.58</v>
      </c>
      <c r="F11" s="16"/>
      <c r="G11" s="16"/>
      <c r="H11" s="16"/>
      <c r="I11" s="16"/>
      <c r="J11" s="8"/>
      <c r="K11" s="8"/>
      <c r="L11" s="9">
        <f t="shared" si="0"/>
        <v>7177.58</v>
      </c>
      <c r="M11" s="9"/>
      <c r="N11" s="9"/>
      <c r="O11" s="10">
        <f t="shared" si="1"/>
        <v>7177.58</v>
      </c>
      <c r="P11" s="10">
        <f t="shared" si="2"/>
        <v>7177.58</v>
      </c>
      <c r="S11" s="11"/>
      <c r="T11" s="11"/>
      <c r="U11" s="11"/>
      <c r="V11" s="12"/>
      <c r="W11" s="11"/>
      <c r="X11" s="13"/>
      <c r="Y11" s="11"/>
      <c r="Z11" s="12"/>
    </row>
    <row r="12" spans="1:26" ht="36" customHeight="1" x14ac:dyDescent="0.25">
      <c r="A12" s="21">
        <v>5</v>
      </c>
      <c r="B12" s="16" t="s">
        <v>28</v>
      </c>
      <c r="C12" s="15" t="s">
        <v>30</v>
      </c>
      <c r="D12" s="14">
        <v>1</v>
      </c>
      <c r="E12" s="16">
        <v>4322.42</v>
      </c>
      <c r="F12" s="16"/>
      <c r="G12" s="16"/>
      <c r="H12" s="16"/>
      <c r="I12" s="16"/>
      <c r="J12" s="8"/>
      <c r="K12" s="8"/>
      <c r="L12" s="9">
        <f t="shared" si="0"/>
        <v>4322.42</v>
      </c>
      <c r="M12" s="9"/>
      <c r="N12" s="9"/>
      <c r="O12" s="10">
        <f t="shared" si="1"/>
        <v>4322.42</v>
      </c>
      <c r="P12" s="10">
        <f t="shared" si="2"/>
        <v>4322.42</v>
      </c>
      <c r="S12" s="11"/>
      <c r="T12" s="11"/>
      <c r="U12" s="11"/>
      <c r="V12" s="12"/>
      <c r="W12" s="11"/>
      <c r="X12" s="13"/>
      <c r="Y12" s="11"/>
      <c r="Z12" s="12"/>
    </row>
    <row r="13" spans="1:26" ht="36" customHeight="1" x14ac:dyDescent="0.25">
      <c r="A13" s="20">
        <v>6</v>
      </c>
      <c r="B13" s="16" t="s">
        <v>28</v>
      </c>
      <c r="C13" s="15" t="s">
        <v>30</v>
      </c>
      <c r="D13" s="14">
        <v>1</v>
      </c>
      <c r="E13" s="16">
        <v>4322.42</v>
      </c>
      <c r="F13" s="16"/>
      <c r="G13" s="16"/>
      <c r="H13" s="16"/>
      <c r="I13" s="16"/>
      <c r="J13" s="8"/>
      <c r="K13" s="8"/>
      <c r="L13" s="9">
        <f t="shared" si="0"/>
        <v>4322.42</v>
      </c>
      <c r="M13" s="9"/>
      <c r="N13" s="9"/>
      <c r="O13" s="10">
        <f t="shared" si="1"/>
        <v>4322.42</v>
      </c>
      <c r="P13" s="10">
        <f t="shared" si="2"/>
        <v>4322.42</v>
      </c>
      <c r="S13" s="11"/>
      <c r="T13" s="11"/>
      <c r="U13" s="11"/>
      <c r="V13" s="12"/>
      <c r="W13" s="11"/>
      <c r="X13" s="13"/>
      <c r="Y13" s="11"/>
      <c r="Z13" s="12"/>
    </row>
    <row r="14" spans="1:26" x14ac:dyDescent="0.25">
      <c r="A14" s="22" t="s">
        <v>14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  <c r="O14" s="7">
        <f>SUM(O8:O13)</f>
        <v>16522.419999999998</v>
      </c>
      <c r="P14" s="17"/>
    </row>
  </sheetData>
  <protectedRanges>
    <protectedRange sqref="C8:C13" name="Диапазон1"/>
    <protectedRange sqref="B8:B13" name="Диапазон1_1"/>
    <protectedRange sqref="H8:H13" name="Диапазон1_2_1_1"/>
    <protectedRange sqref="I8:I13" name="Диапазон1_3_1_1"/>
  </protectedRanges>
  <mergeCells count="15">
    <mergeCell ref="A1:P1"/>
    <mergeCell ref="A2:P2"/>
    <mergeCell ref="A3:L3"/>
    <mergeCell ref="M3:P3"/>
    <mergeCell ref="A4:L4"/>
    <mergeCell ref="M4:P4"/>
    <mergeCell ref="A14:N14"/>
    <mergeCell ref="A5:P5"/>
    <mergeCell ref="A6:A7"/>
    <mergeCell ref="B6:B7"/>
    <mergeCell ref="C6:C7"/>
    <mergeCell ref="D6:D7"/>
    <mergeCell ref="E6:K6"/>
    <mergeCell ref="L6:N6"/>
    <mergeCell ref="O6:P6"/>
  </mergeCells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2026-10-08T13:46:41Z</dcterms:modified>
</cp:coreProperties>
</file>