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9B1FBDB2-79C4-40BC-AD82-8AFD5DC257A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2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2" l="1"/>
  <c r="J10" i="2"/>
  <c r="H36" i="2"/>
  <c r="G36" i="2"/>
  <c r="F36" i="2"/>
  <c r="M10" i="2" l="1"/>
  <c r="J6" i="2"/>
  <c r="M6" i="2" s="1"/>
  <c r="J7" i="2"/>
  <c r="L7" i="2" s="1"/>
  <c r="M7" i="2"/>
  <c r="J8" i="2"/>
  <c r="M8" i="2" s="1"/>
  <c r="J9" i="2"/>
  <c r="M9" i="2" s="1"/>
  <c r="J11" i="2"/>
  <c r="L11" i="2" s="1"/>
  <c r="M11" i="2"/>
  <c r="J12" i="2"/>
  <c r="M12" i="2" s="1"/>
  <c r="J13" i="2"/>
  <c r="M13" i="2"/>
  <c r="J14" i="2"/>
  <c r="M14" i="2" s="1"/>
  <c r="J15" i="2"/>
  <c r="M15" i="2" s="1"/>
  <c r="J16" i="2"/>
  <c r="M16" i="2" s="1"/>
  <c r="J17" i="2"/>
  <c r="M17" i="2" s="1"/>
  <c r="J18" i="2"/>
  <c r="M18" i="2" s="1"/>
  <c r="J19" i="2"/>
  <c r="M19" i="2"/>
  <c r="K14" i="2"/>
  <c r="K13" i="2"/>
  <c r="L13" i="2"/>
  <c r="K12" i="2"/>
  <c r="K11" i="2"/>
  <c r="K8" i="2"/>
  <c r="K9" i="2"/>
  <c r="K15" i="2"/>
  <c r="L15" i="2"/>
  <c r="J20" i="2"/>
  <c r="L20" i="2" s="1"/>
  <c r="K20" i="2"/>
  <c r="J21" i="2"/>
  <c r="L21" i="2" s="1"/>
  <c r="K21" i="2"/>
  <c r="J22" i="2"/>
  <c r="L22" i="2" s="1"/>
  <c r="K22" i="2"/>
  <c r="J23" i="2"/>
  <c r="L23" i="2" s="1"/>
  <c r="K23" i="2"/>
  <c r="J24" i="2"/>
  <c r="L24" i="2" s="1"/>
  <c r="K24" i="2"/>
  <c r="J25" i="2"/>
  <c r="L25" i="2" s="1"/>
  <c r="K25" i="2"/>
  <c r="J26" i="2"/>
  <c r="M26" i="2" s="1"/>
  <c r="L26" i="2"/>
  <c r="K26" i="2"/>
  <c r="J27" i="2"/>
  <c r="L27" i="2"/>
  <c r="K27" i="2"/>
  <c r="J28" i="2"/>
  <c r="L28" i="2" s="1"/>
  <c r="K28" i="2"/>
  <c r="J29" i="2"/>
  <c r="L29" i="2" s="1"/>
  <c r="K29" i="2"/>
  <c r="J30" i="2"/>
  <c r="L30" i="2" s="1"/>
  <c r="K30" i="2"/>
  <c r="J31" i="2"/>
  <c r="L31" i="2" s="1"/>
  <c r="K31" i="2"/>
  <c r="J32" i="2"/>
  <c r="L32" i="2" s="1"/>
  <c r="K32" i="2"/>
  <c r="J33" i="2"/>
  <c r="L33" i="2" s="1"/>
  <c r="K33" i="2"/>
  <c r="J34" i="2"/>
  <c r="M34" i="2" s="1"/>
  <c r="L34" i="2"/>
  <c r="K34" i="2"/>
  <c r="J35" i="2"/>
  <c r="L35" i="2"/>
  <c r="K35" i="2"/>
  <c r="M30" i="2"/>
  <c r="M27" i="2"/>
  <c r="M22" i="2"/>
  <c r="M35" i="2"/>
  <c r="M33" i="2"/>
  <c r="L18" i="2"/>
  <c r="K18" i="2"/>
  <c r="K16" i="2"/>
  <c r="K17" i="2"/>
  <c r="K19" i="2"/>
  <c r="L19" i="2"/>
  <c r="K7" i="2"/>
  <c r="K6" i="2"/>
  <c r="B2" i="2"/>
  <c r="A2" i="2"/>
  <c r="N1" i="2"/>
  <c r="L8" i="2" l="1"/>
  <c r="M23" i="2"/>
  <c r="M31" i="2"/>
  <c r="L17" i="2"/>
  <c r="L10" i="2"/>
  <c r="L6" i="2"/>
  <c r="M5" i="2"/>
  <c r="L16" i="2"/>
  <c r="M20" i="2"/>
  <c r="M24" i="2"/>
  <c r="M28" i="2"/>
  <c r="M32" i="2"/>
  <c r="L9" i="2"/>
  <c r="L12" i="2"/>
  <c r="L14" i="2"/>
  <c r="M21" i="2"/>
  <c r="M25" i="2"/>
  <c r="M29" i="2"/>
</calcChain>
</file>

<file path=xl/sharedStrings.xml><?xml version="1.0" encoding="utf-8"?>
<sst xmlns="http://schemas.openxmlformats.org/spreadsheetml/2006/main" count="22" uniqueCount="22">
  <si>
    <t>№</t>
  </si>
  <si>
    <t>Наименование поставляемого товара, оказываемой услуги, выполняемой работы</t>
  </si>
  <si>
    <t>Ед. изм</t>
  </si>
  <si>
    <t>Количес-тво</t>
  </si>
  <si>
    <t>Коммерческие предложения, данные реестра контрактов (руб./ед.изм.)</t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</si>
  <si>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</si>
  <si>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рынка)*</t>
  </si>
  <si>
    <t>Коммерческое предложение Поставщик №1</t>
  </si>
  <si>
    <t>Коммерческое предложение Поставщик №2</t>
  </si>
  <si>
    <t>Коммерческое предложение Поставщик №3</t>
  </si>
  <si>
    <r>
      <t xml:space="preserve">Средняя арифметическая цена за единицу     </t>
    </r>
    <r>
      <rPr>
        <b/>
        <sz val="10"/>
        <color indexed="8"/>
        <rFont val="Times New Roman"/>
        <family val="1"/>
        <charset val="204"/>
      </rPr>
      <t xml:space="preserve"> </t>
    </r>
  </si>
  <si>
    <t>Среднее квадратичное отклонение</t>
  </si>
  <si>
    <r>
      <t xml:space="preserve">Коэффициент вариации цен </t>
    </r>
    <r>
      <rPr>
        <b/>
        <i/>
        <sz val="10"/>
        <color indexed="8"/>
        <rFont val="Times New Roman"/>
        <family val="1"/>
        <charset val="204"/>
      </rPr>
      <t>V</t>
    </r>
    <r>
      <rPr>
        <b/>
        <sz val="10"/>
        <color indexed="8"/>
        <rFont val="Times New Roman"/>
        <family val="1"/>
        <charset val="204"/>
      </rPr>
      <t xml:space="preserve"> (%)
</t>
    </r>
    <r>
      <rPr>
        <i/>
        <sz val="10"/>
        <color indexed="8"/>
        <rFont val="Times New Roman"/>
        <family val="1"/>
        <charset val="204"/>
      </rPr>
      <t>(не должен превышать 33%)</t>
    </r>
  </si>
  <si>
    <r>
      <rPr>
        <b/>
        <sz val="10"/>
        <color indexed="8"/>
        <rFont val="Times New Roman"/>
        <family val="1"/>
        <charset val="204"/>
      </rPr>
      <t xml:space="preserve">Расчет Н(М)ЦК по формуле
</t>
    </r>
    <r>
      <rPr>
        <i/>
        <sz val="10"/>
        <color indexed="8"/>
        <rFont val="Times New Roman"/>
        <family val="1"/>
        <charset val="204"/>
      </rPr>
      <t>V</t>
    </r>
    <r>
      <rPr>
        <sz val="10"/>
        <color indexed="8"/>
        <rFont val="Times New Roman"/>
        <family val="1"/>
        <charset val="204"/>
      </rPr>
      <t xml:space="preserve"> - количество (объем) закупаемого товара (работы, услуги);
</t>
    </r>
    <r>
      <rPr>
        <i/>
        <sz val="10"/>
        <color indexed="8"/>
        <rFont val="Times New Roman"/>
        <family val="1"/>
        <charset val="204"/>
      </rPr>
      <t>n</t>
    </r>
    <r>
      <rPr>
        <sz val="10"/>
        <color indexed="8"/>
        <rFont val="Times New Roman"/>
        <family val="1"/>
        <charset val="204"/>
      </rPr>
      <t xml:space="preserve"> - количество значений, используемых в расчете;
</t>
    </r>
    <r>
      <rPr>
        <i/>
        <sz val="10"/>
        <color indexed="8"/>
        <rFont val="Times New Roman"/>
        <family val="1"/>
        <charset val="204"/>
      </rPr>
      <t>i</t>
    </r>
    <r>
      <rPr>
        <sz val="10"/>
        <color indexed="8"/>
        <rFont val="Times New Roman"/>
        <family val="1"/>
        <charset val="204"/>
      </rPr>
      <t xml:space="preserve"> - номер источника ценовой информации;
     - цена единицы</t>
    </r>
  </si>
  <si>
    <t>Код окпд2/КТРУ</t>
  </si>
  <si>
    <t>Итого по коммерчесскому предлодению</t>
  </si>
  <si>
    <t>штука</t>
  </si>
  <si>
    <t>В результате проведенного расчета НМЦК с учетом среднних цен за единицу товара составила:</t>
  </si>
  <si>
    <t>Обоснование начальной (максимальной) цены контракта (Н(М)ЦК)</t>
  </si>
  <si>
    <t>Реагент для проведения научных исследований ( FAM изотиоцианат (FITC), 5- и 6-изомеры)</t>
  </si>
  <si>
    <t xml:space="preserve">При формировании цены контракта использовался метод сопоставления рыночных цен (анализ рынка) в соответствии со статьей 22 Федерального закона №44 ФЗ от 05 апреля 2013 года. 
</t>
  </si>
  <si>
    <t>20.59.52.199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</si>
</sst>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000000"/>
      <name val="Tahoma"/>
      <family val="2"/>
      <charset val="204"/>
    </font>
    <font>
      <sz val="1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Fill="1" applyAlignment="1" applyProtection="1">
      <alignment horizontal="right"/>
    </xf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9" fillId="2" borderId="3" xfId="0" applyFont="1" applyFill="1" applyBorder="1" applyAlignment="1" applyProtection="1">
      <alignment horizontal="center" vertical="center" textRotation="90" wrapText="1"/>
    </xf>
    <xf numFmtId="0" fontId="9" fillId="2" borderId="3" xfId="0" applyFont="1" applyFill="1" applyBorder="1" applyAlignment="1" applyProtection="1">
      <alignment horizontal="center" vertical="top" wrapText="1"/>
    </xf>
    <xf numFmtId="0" fontId="12" fillId="2" borderId="3" xfId="0" applyFont="1" applyFill="1" applyBorder="1" applyAlignment="1" applyProtection="1">
      <alignment horizontal="center" vertical="top" wrapText="1"/>
    </xf>
    <xf numFmtId="0" fontId="0" fillId="0" borderId="0" xfId="0" applyFill="1" applyProtection="1"/>
    <xf numFmtId="0" fontId="13" fillId="3" borderId="1" xfId="0" applyFont="1" applyFill="1" applyBorder="1" applyAlignment="1" applyProtection="1">
      <alignment vertical="center"/>
    </xf>
    <xf numFmtId="4" fontId="14" fillId="3" borderId="1" xfId="0" applyNumberFormat="1" applyFont="1" applyFill="1" applyBorder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Alignment="1" applyProtection="1">
      <alignment vertical="center"/>
    </xf>
    <xf numFmtId="3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4" fontId="15" fillId="0" borderId="1" xfId="0" applyNumberFormat="1" applyFont="1" applyBorder="1" applyAlignment="1" applyProtection="1">
      <alignment vertical="center" wrapText="1"/>
      <protection locked="0"/>
    </xf>
    <xf numFmtId="4" fontId="12" fillId="0" borderId="1" xfId="0" applyNumberFormat="1" applyFont="1" applyBorder="1" applyAlignment="1" applyProtection="1">
      <alignment vertical="center" wrapText="1"/>
    </xf>
    <xf numFmtId="4" fontId="12" fillId="0" borderId="1" xfId="0" applyNumberFormat="1" applyFont="1" applyBorder="1" applyAlignment="1" applyProtection="1">
      <alignment vertical="center"/>
    </xf>
    <xf numFmtId="4" fontId="9" fillId="0" borderId="1" xfId="0" applyNumberFormat="1" applyFont="1" applyBorder="1" applyAlignment="1" applyProtection="1">
      <alignment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16" fillId="0" borderId="0" xfId="0" applyFont="1"/>
    <xf numFmtId="4" fontId="15" fillId="0" borderId="1" xfId="0" applyNumberFormat="1" applyFont="1" applyFill="1" applyBorder="1" applyAlignment="1" applyProtection="1">
      <alignment vertical="center" wrapText="1"/>
      <protection locked="0"/>
    </xf>
    <xf numFmtId="3" fontId="9" fillId="0" borderId="4" xfId="0" applyNumberFormat="1" applyFont="1" applyFill="1" applyBorder="1" applyAlignment="1" applyProtection="1">
      <alignment horizontal="center" vertical="center" wrapText="1"/>
    </xf>
    <xf numFmtId="3" fontId="9" fillId="0" borderId="5" xfId="0" applyNumberFormat="1" applyFont="1" applyFill="1" applyBorder="1" applyAlignment="1" applyProtection="1">
      <alignment horizontal="center" vertical="center" wrapText="1"/>
    </xf>
    <xf numFmtId="3" fontId="9" fillId="0" borderId="7" xfId="0" applyNumberFormat="1" applyFont="1" applyFill="1" applyBorder="1" applyAlignment="1" applyProtection="1">
      <alignment horizontal="center" vertical="center" wrapText="1"/>
    </xf>
    <xf numFmtId="3" fontId="17" fillId="0" borderId="4" xfId="0" applyNumberFormat="1" applyFont="1" applyFill="1" applyBorder="1" applyAlignment="1" applyProtection="1">
      <alignment horizontal="center" vertical="center" wrapText="1"/>
    </xf>
    <xf numFmtId="3" fontId="17" fillId="0" borderId="5" xfId="0" applyNumberFormat="1" applyFont="1" applyFill="1" applyBorder="1" applyAlignment="1" applyProtection="1">
      <alignment horizontal="center" vertical="center" wrapText="1"/>
    </xf>
    <xf numFmtId="3" fontId="17" fillId="0" borderId="7" xfId="0" applyNumberFormat="1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 applyProtection="1">
      <alignment horizontal="right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2" fontId="9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994652</xdr:colOff>
      <xdr:row>3</xdr:row>
      <xdr:rowOff>641183</xdr:rowOff>
    </xdr:from>
    <xdr:to>
      <xdr:col>10</xdr:col>
      <xdr:colOff>925677</xdr:colOff>
      <xdr:row>3</xdr:row>
      <xdr:rowOff>1009900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4006444-011B-48AC-84A4-DDC6B2A8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6902" y="1673058"/>
          <a:ext cx="978775" cy="368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140834</xdr:colOff>
      <xdr:row>3</xdr:row>
      <xdr:rowOff>894429</xdr:rowOff>
    </xdr:from>
    <xdr:to>
      <xdr:col>11</xdr:col>
      <xdr:colOff>935106</xdr:colOff>
      <xdr:row>3</xdr:row>
      <xdr:rowOff>1212139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23D8994-99F9-4293-B879-AA8925452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5884" y="1923129"/>
          <a:ext cx="794272" cy="317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47625</xdr:colOff>
      <xdr:row>3</xdr:row>
      <xdr:rowOff>195277</xdr:rowOff>
    </xdr:from>
    <xdr:to>
      <xdr:col>12</xdr:col>
      <xdr:colOff>1495424</xdr:colOff>
      <xdr:row>3</xdr:row>
      <xdr:rowOff>537403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CCFEADA-6DFD-4AD3-B8A1-04D0A62F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0425" y="1223977"/>
          <a:ext cx="1447799" cy="342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420415</xdr:colOff>
      <xdr:row>3</xdr:row>
      <xdr:rowOff>510943</xdr:rowOff>
    </xdr:from>
    <xdr:to>
      <xdr:col>9</xdr:col>
      <xdr:colOff>591208</xdr:colOff>
      <xdr:row>3</xdr:row>
      <xdr:rowOff>681736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16C99AB-AD4D-475E-9595-7C58C59E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9965" y="1539643"/>
          <a:ext cx="170793" cy="17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326475</xdr:colOff>
      <xdr:row>3</xdr:row>
      <xdr:rowOff>1655010</xdr:rowOff>
    </xdr:from>
    <xdr:to>
      <xdr:col>12</xdr:col>
      <xdr:colOff>460243</xdr:colOff>
      <xdr:row>3</xdr:row>
      <xdr:rowOff>1848188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7F34EF7-5B2C-43C6-9221-8D3F8878A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9275" y="2683710"/>
          <a:ext cx="133768" cy="1931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7"/>
  <sheetViews>
    <sheetView tabSelected="1" view="pageBreakPreview" topLeftCell="A4" zoomScaleNormal="70" zoomScaleSheetLayoutView="100" workbookViewId="0">
      <selection activeCell="D6" sqref="D6"/>
    </sheetView>
  </sheetViews>
  <sheetFormatPr defaultRowHeight="15" x14ac:dyDescent="0.25"/>
  <cols>
    <col min="1" max="1" width="4.42578125" style="13" customWidth="1"/>
    <col min="2" max="2" width="28.42578125" style="13" customWidth="1"/>
    <col min="3" max="3" width="21" style="13" customWidth="1"/>
    <col min="4" max="4" width="10.7109375" style="13" customWidth="1"/>
    <col min="5" max="5" width="8.7109375" style="13" customWidth="1"/>
    <col min="6" max="8" width="14.7109375" style="13" customWidth="1"/>
    <col min="9" max="9" width="4.7109375" style="13" hidden="1" customWidth="1"/>
    <col min="10" max="12" width="15.7109375" style="13" customWidth="1"/>
    <col min="13" max="13" width="23.28515625" style="13" customWidth="1"/>
    <col min="14" max="14" width="11.140625" style="12" customWidth="1"/>
    <col min="15" max="21" width="9.140625" style="12"/>
    <col min="22" max="16384" width="9.140625" style="13"/>
  </cols>
  <sheetData>
    <row r="1" spans="1:21" s="4" customFormat="1" ht="18.75" x14ac:dyDescent="0.2">
      <c r="A1" s="40" t="s">
        <v>18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1" t="e">
        <f ca="1">MyVersion()</f>
        <v>#NAME?</v>
      </c>
      <c r="O1" s="2"/>
      <c r="P1" s="3"/>
      <c r="Q1" s="2"/>
      <c r="R1" s="2"/>
      <c r="S1" s="2"/>
      <c r="T1" s="2"/>
      <c r="U1" s="2"/>
    </row>
    <row r="2" spans="1:21" s="10" customFormat="1" ht="11.25" x14ac:dyDescent="0.25">
      <c r="A2" s="5" t="e">
        <f>ROW(#REF!)</f>
        <v>#REF!</v>
      </c>
      <c r="B2" s="5">
        <f>COLUMN(M5)</f>
        <v>13</v>
      </c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8"/>
      <c r="O2" s="8"/>
      <c r="P2" s="8"/>
      <c r="Q2" s="9"/>
      <c r="R2" s="9"/>
      <c r="S2" s="9"/>
      <c r="T2" s="9"/>
      <c r="U2" s="9"/>
    </row>
    <row r="3" spans="1:21" ht="51" x14ac:dyDescent="0.25">
      <c r="A3" s="41" t="s">
        <v>0</v>
      </c>
      <c r="B3" s="41" t="s">
        <v>1</v>
      </c>
      <c r="C3" s="42" t="s">
        <v>14</v>
      </c>
      <c r="D3" s="42" t="s">
        <v>2</v>
      </c>
      <c r="E3" s="42" t="s">
        <v>3</v>
      </c>
      <c r="F3" s="44" t="s">
        <v>4</v>
      </c>
      <c r="G3" s="45"/>
      <c r="H3" s="45"/>
      <c r="I3" s="45"/>
      <c r="J3" s="46" t="s">
        <v>5</v>
      </c>
      <c r="K3" s="46"/>
      <c r="L3" s="46"/>
      <c r="M3" s="11" t="s">
        <v>6</v>
      </c>
    </row>
    <row r="4" spans="1:21" ht="153" x14ac:dyDescent="0.25">
      <c r="A4" s="42"/>
      <c r="B4" s="42"/>
      <c r="C4" s="43"/>
      <c r="D4" s="43"/>
      <c r="E4" s="43"/>
      <c r="F4" s="30" t="s">
        <v>7</v>
      </c>
      <c r="G4" s="30" t="s">
        <v>8</v>
      </c>
      <c r="H4" s="30" t="s">
        <v>9</v>
      </c>
      <c r="I4" s="14"/>
      <c r="J4" s="15" t="s">
        <v>10</v>
      </c>
      <c r="K4" s="15" t="s">
        <v>11</v>
      </c>
      <c r="L4" s="15" t="s">
        <v>12</v>
      </c>
      <c r="M4" s="16" t="s">
        <v>13</v>
      </c>
      <c r="N4" s="17"/>
      <c r="O4" s="17"/>
    </row>
    <row r="5" spans="1:21" s="21" customFormat="1" x14ac:dyDescent="0.25">
      <c r="A5" s="18"/>
      <c r="B5" s="39" t="s">
        <v>17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19">
        <f>SUM(M6:M19)</f>
        <v>29054.34</v>
      </c>
      <c r="N5" s="20"/>
      <c r="O5" s="20"/>
      <c r="P5" s="20"/>
      <c r="Q5" s="20"/>
      <c r="R5" s="20"/>
      <c r="S5" s="20"/>
      <c r="T5" s="20"/>
      <c r="U5" s="20"/>
    </row>
    <row r="6" spans="1:21" ht="51" x14ac:dyDescent="0.25">
      <c r="A6" s="22">
        <v>1</v>
      </c>
      <c r="B6" s="23" t="s">
        <v>19</v>
      </c>
      <c r="C6" s="24" t="s">
        <v>21</v>
      </c>
      <c r="D6" s="25" t="s">
        <v>16</v>
      </c>
      <c r="E6" s="26">
        <v>1</v>
      </c>
      <c r="F6" s="26">
        <v>23818.03</v>
      </c>
      <c r="G6" s="26">
        <v>31963</v>
      </c>
      <c r="H6" s="26">
        <v>31382</v>
      </c>
      <c r="I6" s="26"/>
      <c r="J6" s="27">
        <f>IFERROR(ROUND(AVERAGE($F6:I6),2),"")</f>
        <v>29054.34</v>
      </c>
      <c r="K6" s="28">
        <f>IFERROR(STDEV($F6:I6),"")</f>
        <v>4544.0756203691753</v>
      </c>
      <c r="L6" s="28">
        <f t="shared" ref="L6" si="0">IF(J6&lt;&gt;"", K6/J6*100,"")</f>
        <v>15.639920302334092</v>
      </c>
      <c r="M6" s="29">
        <f t="shared" ref="M6" si="1">IFERROR(J6*$E6,"")</f>
        <v>29054.34</v>
      </c>
    </row>
    <row r="7" spans="1:21" hidden="1" x14ac:dyDescent="0.25">
      <c r="A7" s="22">
        <v>2</v>
      </c>
      <c r="B7" s="23"/>
      <c r="C7" s="24"/>
      <c r="D7" s="25"/>
      <c r="E7" s="26"/>
      <c r="F7" s="26"/>
      <c r="G7" s="26"/>
      <c r="H7" s="26"/>
      <c r="I7" s="26"/>
      <c r="J7" s="27" t="str">
        <f>IFERROR(ROUND(AVERAGE($F7:I7),2),"")</f>
        <v/>
      </c>
      <c r="K7" s="28" t="str">
        <f>IFERROR(STDEV($F7:I7),"")</f>
        <v/>
      </c>
      <c r="L7" s="28" t="str">
        <f>IF(J7&lt;&gt;"", K7/J7*100,"")</f>
        <v/>
      </c>
      <c r="M7" s="29" t="str">
        <f>IFERROR(J7*$E7,"")</f>
        <v/>
      </c>
    </row>
    <row r="8" spans="1:21" hidden="1" x14ac:dyDescent="0.25">
      <c r="A8" s="22">
        <v>3</v>
      </c>
      <c r="B8" s="23"/>
      <c r="C8" s="24"/>
      <c r="D8" s="25"/>
      <c r="E8" s="26"/>
      <c r="F8" s="26"/>
      <c r="G8" s="26"/>
      <c r="H8" s="26"/>
      <c r="I8" s="26"/>
      <c r="J8" s="27" t="str">
        <f>IFERROR(ROUND(AVERAGE($F8:I8),2),"")</f>
        <v/>
      </c>
      <c r="K8" s="28" t="str">
        <f>IFERROR(STDEV($F8:I8),"")</f>
        <v/>
      </c>
      <c r="L8" s="28" t="str">
        <f t="shared" ref="L8:L15" si="2">IF(J8&lt;&gt;"", K8/J8*100,"")</f>
        <v/>
      </c>
      <c r="M8" s="29" t="str">
        <f t="shared" ref="M8:M15" si="3">IFERROR(J8*$E8,"")</f>
        <v/>
      </c>
    </row>
    <row r="9" spans="1:21" hidden="1" x14ac:dyDescent="0.25">
      <c r="A9" s="22">
        <v>4</v>
      </c>
      <c r="B9" s="23"/>
      <c r="C9" s="24"/>
      <c r="D9" s="25"/>
      <c r="E9" s="26"/>
      <c r="F9" s="26"/>
      <c r="G9" s="26"/>
      <c r="H9" s="26"/>
      <c r="I9" s="26"/>
      <c r="J9" s="27" t="str">
        <f>IFERROR(ROUND(AVERAGE($F9:I9),2),"")</f>
        <v/>
      </c>
      <c r="K9" s="28" t="str">
        <f>IFERROR(STDEV($F9:I9),"")</f>
        <v/>
      </c>
      <c r="L9" s="28" t="str">
        <f t="shared" si="2"/>
        <v/>
      </c>
      <c r="M9" s="29" t="str">
        <f t="shared" si="3"/>
        <v/>
      </c>
    </row>
    <row r="10" spans="1:21" hidden="1" x14ac:dyDescent="0.25">
      <c r="A10" s="22">
        <v>5</v>
      </c>
      <c r="B10" s="23"/>
      <c r="C10" s="24"/>
      <c r="D10" s="25"/>
      <c r="E10" s="26"/>
      <c r="F10" s="26"/>
      <c r="G10" s="26"/>
      <c r="H10" s="26"/>
      <c r="I10" s="26"/>
      <c r="J10" s="27" t="str">
        <f>IFERROR(ROUND(AVERAGE($F10:I10),2),"")</f>
        <v/>
      </c>
      <c r="K10" s="28" t="str">
        <f>IFERROR(STDEV($F10:I10),"")</f>
        <v/>
      </c>
      <c r="L10" s="28" t="str">
        <f t="shared" si="2"/>
        <v/>
      </c>
      <c r="M10" s="29" t="str">
        <f>IFERROR(J10*$E10,"")</f>
        <v/>
      </c>
    </row>
    <row r="11" spans="1:21" hidden="1" x14ac:dyDescent="0.25">
      <c r="A11" s="22">
        <v>6</v>
      </c>
      <c r="B11" s="23"/>
      <c r="C11" s="24"/>
      <c r="D11" s="25"/>
      <c r="E11" s="26"/>
      <c r="F11" s="26"/>
      <c r="G11" s="26"/>
      <c r="H11" s="26"/>
      <c r="I11" s="26"/>
      <c r="J11" s="27" t="str">
        <f>IFERROR(ROUND(AVERAGE($F11:I11),2),"")</f>
        <v/>
      </c>
      <c r="K11" s="28" t="str">
        <f>IFERROR(STDEV($F11:I11),"")</f>
        <v/>
      </c>
      <c r="L11" s="28" t="str">
        <f t="shared" si="2"/>
        <v/>
      </c>
      <c r="M11" s="29" t="str">
        <f t="shared" si="3"/>
        <v/>
      </c>
    </row>
    <row r="12" spans="1:21" hidden="1" x14ac:dyDescent="0.25">
      <c r="A12" s="22">
        <v>7</v>
      </c>
      <c r="B12" s="23"/>
      <c r="C12" s="24"/>
      <c r="D12" s="25"/>
      <c r="E12" s="26"/>
      <c r="F12" s="26"/>
      <c r="G12" s="26"/>
      <c r="H12" s="26"/>
      <c r="I12" s="26"/>
      <c r="J12" s="27" t="str">
        <f>IFERROR(ROUND(AVERAGE($F12:I12),2),"")</f>
        <v/>
      </c>
      <c r="K12" s="28" t="str">
        <f>IFERROR(STDEV($F12:I12),"")</f>
        <v/>
      </c>
      <c r="L12" s="28" t="str">
        <f t="shared" si="2"/>
        <v/>
      </c>
      <c r="M12" s="29" t="str">
        <f t="shared" si="3"/>
        <v/>
      </c>
    </row>
    <row r="13" spans="1:21" hidden="1" x14ac:dyDescent="0.25">
      <c r="A13" s="22">
        <v>8</v>
      </c>
      <c r="B13" s="23"/>
      <c r="C13" s="24"/>
      <c r="D13" s="25"/>
      <c r="E13" s="26"/>
      <c r="F13" s="26"/>
      <c r="G13" s="26"/>
      <c r="H13" s="26"/>
      <c r="I13" s="26"/>
      <c r="J13" s="27" t="str">
        <f>IFERROR(ROUND(AVERAGE($F13:I13),2),"")</f>
        <v/>
      </c>
      <c r="K13" s="28" t="str">
        <f>IFERROR(STDEV($F13:I13),"")</f>
        <v/>
      </c>
      <c r="L13" s="28" t="str">
        <f t="shared" si="2"/>
        <v/>
      </c>
      <c r="M13" s="29" t="str">
        <f t="shared" si="3"/>
        <v/>
      </c>
    </row>
    <row r="14" spans="1:21" hidden="1" x14ac:dyDescent="0.25">
      <c r="A14" s="22">
        <v>9</v>
      </c>
      <c r="B14" s="23"/>
      <c r="C14" s="24"/>
      <c r="D14" s="25"/>
      <c r="E14" s="26"/>
      <c r="F14" s="26"/>
      <c r="G14" s="26"/>
      <c r="H14" s="26"/>
      <c r="I14" s="26"/>
      <c r="J14" s="27" t="str">
        <f>IFERROR(ROUND(AVERAGE($F14:I14),2),"")</f>
        <v/>
      </c>
      <c r="K14" s="28" t="str">
        <f>IFERROR(STDEV($F14:I14),"")</f>
        <v/>
      </c>
      <c r="L14" s="28" t="str">
        <f t="shared" si="2"/>
        <v/>
      </c>
      <c r="M14" s="29" t="str">
        <f t="shared" si="3"/>
        <v/>
      </c>
    </row>
    <row r="15" spans="1:21" hidden="1" x14ac:dyDescent="0.25">
      <c r="A15" s="22">
        <v>10</v>
      </c>
      <c r="B15" s="23"/>
      <c r="C15" s="24"/>
      <c r="D15" s="25"/>
      <c r="E15" s="26"/>
      <c r="F15" s="26"/>
      <c r="G15" s="32"/>
      <c r="H15" s="26"/>
      <c r="I15" s="26"/>
      <c r="J15" s="27" t="str">
        <f>IFERROR(ROUND(AVERAGE($F15:I15),2),"")</f>
        <v/>
      </c>
      <c r="K15" s="28" t="str">
        <f>IFERROR(STDEV($F15:I15),"")</f>
        <v/>
      </c>
      <c r="L15" s="28" t="str">
        <f t="shared" si="2"/>
        <v/>
      </c>
      <c r="M15" s="29" t="str">
        <f t="shared" si="3"/>
        <v/>
      </c>
    </row>
    <row r="16" spans="1:21" hidden="1" x14ac:dyDescent="0.25">
      <c r="A16" s="22">
        <v>7</v>
      </c>
      <c r="B16" s="23"/>
      <c r="C16" s="24"/>
      <c r="D16" s="25"/>
      <c r="E16" s="26"/>
      <c r="F16" s="26"/>
      <c r="G16" s="26"/>
      <c r="H16" s="26"/>
      <c r="I16" s="26"/>
      <c r="J16" s="27" t="str">
        <f>IFERROR(ROUND(AVERAGE($F16:I16),2),"")</f>
        <v/>
      </c>
      <c r="K16" s="28" t="str">
        <f>IFERROR(STDEV($F16:I16),"")</f>
        <v/>
      </c>
      <c r="L16" s="28" t="str">
        <f t="shared" ref="L16:L19" si="4">IF(J16&lt;&gt;"", K16/J16*100,"")</f>
        <v/>
      </c>
      <c r="M16" s="29" t="str">
        <f t="shared" ref="M16:M19" si="5">IFERROR(J16*$E16,"")</f>
        <v/>
      </c>
    </row>
    <row r="17" spans="1:13" hidden="1" x14ac:dyDescent="0.25">
      <c r="A17" s="22">
        <v>8</v>
      </c>
      <c r="B17" s="23"/>
      <c r="C17" s="24"/>
      <c r="D17" s="25"/>
      <c r="E17" s="26"/>
      <c r="F17" s="26"/>
      <c r="G17" s="26"/>
      <c r="H17" s="26"/>
      <c r="I17" s="26"/>
      <c r="J17" s="27" t="str">
        <f>IFERROR(ROUND(AVERAGE($F17:I17),2),"")</f>
        <v/>
      </c>
      <c r="K17" s="28" t="str">
        <f>IFERROR(STDEV($F17:I17),"")</f>
        <v/>
      </c>
      <c r="L17" s="28" t="str">
        <f t="shared" si="4"/>
        <v/>
      </c>
      <c r="M17" s="29" t="str">
        <f t="shared" si="5"/>
        <v/>
      </c>
    </row>
    <row r="18" spans="1:13" hidden="1" x14ac:dyDescent="0.15">
      <c r="A18" s="22">
        <v>9</v>
      </c>
      <c r="B18" s="31"/>
      <c r="C18" s="24"/>
      <c r="D18" s="25"/>
      <c r="E18" s="26"/>
      <c r="F18" s="26"/>
      <c r="G18" s="26"/>
      <c r="H18" s="26"/>
      <c r="I18" s="26"/>
      <c r="J18" s="27" t="str">
        <f>IFERROR(ROUND(AVERAGE($F18:I18),2),"")</f>
        <v/>
      </c>
      <c r="K18" s="28" t="str">
        <f>IFERROR(STDEV($F18:I18),"")</f>
        <v/>
      </c>
      <c r="L18" s="28" t="str">
        <f t="shared" ref="L18" si="6">IF(J18&lt;&gt;"", K18/J18*100,"")</f>
        <v/>
      </c>
      <c r="M18" s="29" t="str">
        <f t="shared" ref="M18" si="7">IFERROR(J18*$E18,"")</f>
        <v/>
      </c>
    </row>
    <row r="19" spans="1:13" hidden="1" x14ac:dyDescent="0.25">
      <c r="A19" s="22">
        <v>10</v>
      </c>
      <c r="B19" s="23"/>
      <c r="C19" s="24"/>
      <c r="D19" s="25"/>
      <c r="E19" s="26"/>
      <c r="F19" s="26"/>
      <c r="G19" s="26"/>
      <c r="H19" s="26"/>
      <c r="I19" s="26"/>
      <c r="J19" s="27" t="str">
        <f>IFERROR(ROUND(AVERAGE($F19:I19),2),"")</f>
        <v/>
      </c>
      <c r="K19" s="28" t="str">
        <f>IFERROR(STDEV($F19:I19),"")</f>
        <v/>
      </c>
      <c r="L19" s="28" t="str">
        <f t="shared" si="4"/>
        <v/>
      </c>
      <c r="M19" s="29" t="str">
        <f t="shared" si="5"/>
        <v/>
      </c>
    </row>
    <row r="20" spans="1:13" hidden="1" x14ac:dyDescent="0.25">
      <c r="A20" s="22">
        <v>11</v>
      </c>
      <c r="B20" s="23"/>
      <c r="C20" s="24"/>
      <c r="D20" s="25"/>
      <c r="E20" s="26"/>
      <c r="F20" s="26"/>
      <c r="G20" s="26"/>
      <c r="H20" s="26"/>
      <c r="I20" s="26"/>
      <c r="J20" s="27" t="str">
        <f>IFERROR(ROUND(AVERAGE($F20:I20),2),"")</f>
        <v/>
      </c>
      <c r="K20" s="28" t="str">
        <f>IFERROR(STDEV($F20:I20),"")</f>
        <v/>
      </c>
      <c r="L20" s="28" t="str">
        <f t="shared" ref="L20:L35" si="8">IF(J20&lt;&gt;"", K20/J20*100,"")</f>
        <v/>
      </c>
      <c r="M20" s="29" t="str">
        <f t="shared" ref="M20:M35" si="9">IFERROR(J20*$E20,"")</f>
        <v/>
      </c>
    </row>
    <row r="21" spans="1:13" hidden="1" x14ac:dyDescent="0.25">
      <c r="A21" s="22">
        <v>12</v>
      </c>
      <c r="B21" s="23"/>
      <c r="C21" s="24"/>
      <c r="D21" s="25"/>
      <c r="E21" s="26"/>
      <c r="F21" s="26"/>
      <c r="G21" s="26"/>
      <c r="H21" s="26"/>
      <c r="I21" s="26"/>
      <c r="J21" s="27" t="str">
        <f>IFERROR(ROUND(AVERAGE($F21:I21),2),"")</f>
        <v/>
      </c>
      <c r="K21" s="28" t="str">
        <f>IFERROR(STDEV($F21:I21),"")</f>
        <v/>
      </c>
      <c r="L21" s="28" t="str">
        <f t="shared" si="8"/>
        <v/>
      </c>
      <c r="M21" s="29" t="str">
        <f t="shared" si="9"/>
        <v/>
      </c>
    </row>
    <row r="22" spans="1:13" hidden="1" x14ac:dyDescent="0.25">
      <c r="A22" s="22">
        <v>13</v>
      </c>
      <c r="B22" s="23"/>
      <c r="C22" s="24"/>
      <c r="D22" s="25"/>
      <c r="E22" s="26"/>
      <c r="F22" s="26"/>
      <c r="G22" s="26"/>
      <c r="H22" s="26"/>
      <c r="I22" s="26"/>
      <c r="J22" s="27" t="str">
        <f>IFERROR(ROUND(AVERAGE($F22:I22),2),"")</f>
        <v/>
      </c>
      <c r="K22" s="28" t="str">
        <f>IFERROR(STDEV($F22:I22),"")</f>
        <v/>
      </c>
      <c r="L22" s="28" t="str">
        <f t="shared" si="8"/>
        <v/>
      </c>
      <c r="M22" s="29" t="str">
        <f t="shared" si="9"/>
        <v/>
      </c>
    </row>
    <row r="23" spans="1:13" hidden="1" x14ac:dyDescent="0.25">
      <c r="A23" s="22">
        <v>14</v>
      </c>
      <c r="B23" s="23"/>
      <c r="C23" s="24"/>
      <c r="D23" s="25"/>
      <c r="E23" s="26"/>
      <c r="F23" s="26"/>
      <c r="G23" s="26"/>
      <c r="H23" s="26"/>
      <c r="I23" s="26"/>
      <c r="J23" s="27" t="str">
        <f>IFERROR(ROUND(AVERAGE($F23:I23),2),"")</f>
        <v/>
      </c>
      <c r="K23" s="28" t="str">
        <f>IFERROR(STDEV($F23:I23),"")</f>
        <v/>
      </c>
      <c r="L23" s="28" t="str">
        <f t="shared" si="8"/>
        <v/>
      </c>
      <c r="M23" s="29" t="str">
        <f t="shared" si="9"/>
        <v/>
      </c>
    </row>
    <row r="24" spans="1:13" hidden="1" x14ac:dyDescent="0.25">
      <c r="A24" s="22">
        <v>15</v>
      </c>
      <c r="B24" s="23"/>
      <c r="C24" s="24"/>
      <c r="D24" s="25"/>
      <c r="E24" s="26"/>
      <c r="F24" s="26"/>
      <c r="G24" s="26"/>
      <c r="H24" s="26"/>
      <c r="I24" s="26"/>
      <c r="J24" s="27" t="str">
        <f>IFERROR(ROUND(AVERAGE($F24:I24),2),"")</f>
        <v/>
      </c>
      <c r="K24" s="28" t="str">
        <f>IFERROR(STDEV($F24:I24),"")</f>
        <v/>
      </c>
      <c r="L24" s="28" t="str">
        <f t="shared" si="8"/>
        <v/>
      </c>
      <c r="M24" s="29" t="str">
        <f t="shared" si="9"/>
        <v/>
      </c>
    </row>
    <row r="25" spans="1:13" hidden="1" x14ac:dyDescent="0.25">
      <c r="A25" s="22">
        <v>16</v>
      </c>
      <c r="B25" s="23"/>
      <c r="C25" s="24"/>
      <c r="D25" s="25"/>
      <c r="E25" s="26"/>
      <c r="F25" s="26"/>
      <c r="G25" s="26"/>
      <c r="H25" s="26"/>
      <c r="I25" s="26"/>
      <c r="J25" s="27" t="str">
        <f>IFERROR(ROUND(AVERAGE($F25:I25),2),"")</f>
        <v/>
      </c>
      <c r="K25" s="28" t="str">
        <f>IFERROR(STDEV($F25:I25),"")</f>
        <v/>
      </c>
      <c r="L25" s="28" t="str">
        <f t="shared" si="8"/>
        <v/>
      </c>
      <c r="M25" s="29" t="str">
        <f t="shared" si="9"/>
        <v/>
      </c>
    </row>
    <row r="26" spans="1:13" hidden="1" x14ac:dyDescent="0.25">
      <c r="A26" s="22">
        <v>17</v>
      </c>
      <c r="B26" s="23"/>
      <c r="C26" s="24"/>
      <c r="D26" s="25"/>
      <c r="E26" s="26"/>
      <c r="F26" s="26"/>
      <c r="G26" s="26"/>
      <c r="H26" s="26"/>
      <c r="I26" s="26"/>
      <c r="J26" s="27" t="str">
        <f>IFERROR(ROUND(AVERAGE($F26:I26),2),"")</f>
        <v/>
      </c>
      <c r="K26" s="28" t="str">
        <f>IFERROR(STDEV($F26:I26),"")</f>
        <v/>
      </c>
      <c r="L26" s="28" t="str">
        <f t="shared" si="8"/>
        <v/>
      </c>
      <c r="M26" s="29" t="str">
        <f t="shared" si="9"/>
        <v/>
      </c>
    </row>
    <row r="27" spans="1:13" hidden="1" x14ac:dyDescent="0.25">
      <c r="A27" s="22">
        <v>18</v>
      </c>
      <c r="B27" s="23"/>
      <c r="C27" s="24"/>
      <c r="D27" s="25"/>
      <c r="E27" s="26"/>
      <c r="F27" s="26"/>
      <c r="G27" s="26"/>
      <c r="H27" s="26"/>
      <c r="I27" s="26"/>
      <c r="J27" s="27" t="str">
        <f>IFERROR(ROUND(AVERAGE($F27:I27),2),"")</f>
        <v/>
      </c>
      <c r="K27" s="28" t="str">
        <f>IFERROR(STDEV($F27:I27),"")</f>
        <v/>
      </c>
      <c r="L27" s="28" t="str">
        <f t="shared" si="8"/>
        <v/>
      </c>
      <c r="M27" s="29" t="str">
        <f t="shared" si="9"/>
        <v/>
      </c>
    </row>
    <row r="28" spans="1:13" hidden="1" x14ac:dyDescent="0.25">
      <c r="A28" s="22">
        <v>19</v>
      </c>
      <c r="B28" s="23"/>
      <c r="C28" s="24"/>
      <c r="D28" s="25"/>
      <c r="E28" s="26"/>
      <c r="F28" s="26"/>
      <c r="G28" s="26"/>
      <c r="H28" s="26"/>
      <c r="I28" s="26"/>
      <c r="J28" s="27" t="str">
        <f>IFERROR(ROUND(AVERAGE($F28:I28),2),"")</f>
        <v/>
      </c>
      <c r="K28" s="28" t="str">
        <f>IFERROR(STDEV($F28:I28),"")</f>
        <v/>
      </c>
      <c r="L28" s="28" t="str">
        <f t="shared" si="8"/>
        <v/>
      </c>
      <c r="M28" s="29" t="str">
        <f t="shared" si="9"/>
        <v/>
      </c>
    </row>
    <row r="29" spans="1:13" hidden="1" x14ac:dyDescent="0.25">
      <c r="A29" s="22">
        <v>20</v>
      </c>
      <c r="B29" s="23"/>
      <c r="C29" s="24"/>
      <c r="D29" s="25"/>
      <c r="E29" s="26"/>
      <c r="F29" s="26"/>
      <c r="G29" s="26"/>
      <c r="H29" s="26"/>
      <c r="I29" s="26"/>
      <c r="J29" s="27" t="str">
        <f>IFERROR(ROUND(AVERAGE($F29:I29),2),"")</f>
        <v/>
      </c>
      <c r="K29" s="28" t="str">
        <f>IFERROR(STDEV($F29:I29),"")</f>
        <v/>
      </c>
      <c r="L29" s="28" t="str">
        <f t="shared" si="8"/>
        <v/>
      </c>
      <c r="M29" s="29" t="str">
        <f t="shared" si="9"/>
        <v/>
      </c>
    </row>
    <row r="30" spans="1:13" hidden="1" x14ac:dyDescent="0.25">
      <c r="A30" s="22">
        <v>21</v>
      </c>
      <c r="B30" s="23"/>
      <c r="C30" s="24"/>
      <c r="D30" s="25"/>
      <c r="E30" s="26"/>
      <c r="F30" s="26"/>
      <c r="G30" s="26"/>
      <c r="H30" s="26"/>
      <c r="I30" s="26"/>
      <c r="J30" s="27" t="str">
        <f>IFERROR(ROUND(AVERAGE($F30:I30),2),"")</f>
        <v/>
      </c>
      <c r="K30" s="28" t="str">
        <f>IFERROR(STDEV($F30:I30),"")</f>
        <v/>
      </c>
      <c r="L30" s="28" t="str">
        <f t="shared" si="8"/>
        <v/>
      </c>
      <c r="M30" s="29" t="str">
        <f t="shared" si="9"/>
        <v/>
      </c>
    </row>
    <row r="31" spans="1:13" hidden="1" x14ac:dyDescent="0.25">
      <c r="A31" s="22">
        <v>22</v>
      </c>
      <c r="B31" s="23"/>
      <c r="C31" s="24"/>
      <c r="D31" s="25"/>
      <c r="E31" s="26"/>
      <c r="F31" s="26"/>
      <c r="G31" s="26"/>
      <c r="H31" s="26"/>
      <c r="I31" s="26"/>
      <c r="J31" s="27" t="str">
        <f>IFERROR(ROUND(AVERAGE($F31:I31),2),"")</f>
        <v/>
      </c>
      <c r="K31" s="28" t="str">
        <f>IFERROR(STDEV($F31:I31),"")</f>
        <v/>
      </c>
      <c r="L31" s="28" t="str">
        <f t="shared" si="8"/>
        <v/>
      </c>
      <c r="M31" s="29" t="str">
        <f t="shared" si="9"/>
        <v/>
      </c>
    </row>
    <row r="32" spans="1:13" hidden="1" x14ac:dyDescent="0.25">
      <c r="A32" s="22">
        <v>23</v>
      </c>
      <c r="B32" s="23"/>
      <c r="C32" s="24"/>
      <c r="D32" s="25"/>
      <c r="E32" s="26"/>
      <c r="F32" s="26"/>
      <c r="G32" s="26"/>
      <c r="H32" s="26"/>
      <c r="I32" s="26"/>
      <c r="J32" s="27" t="str">
        <f>IFERROR(ROUND(AVERAGE($F32:I32),2),"")</f>
        <v/>
      </c>
      <c r="K32" s="28" t="str">
        <f>IFERROR(STDEV($F32:I32),"")</f>
        <v/>
      </c>
      <c r="L32" s="28" t="str">
        <f t="shared" si="8"/>
        <v/>
      </c>
      <c r="M32" s="29" t="str">
        <f t="shared" si="9"/>
        <v/>
      </c>
    </row>
    <row r="33" spans="1:15" hidden="1" x14ac:dyDescent="0.25">
      <c r="A33" s="22">
        <v>24</v>
      </c>
      <c r="B33" s="23"/>
      <c r="C33" s="24"/>
      <c r="D33" s="25"/>
      <c r="E33" s="26"/>
      <c r="F33" s="26"/>
      <c r="G33" s="26"/>
      <c r="H33" s="26"/>
      <c r="I33" s="26"/>
      <c r="J33" s="27" t="str">
        <f>IFERROR(ROUND(AVERAGE($F33:I33),2),"")</f>
        <v/>
      </c>
      <c r="K33" s="28" t="str">
        <f>IFERROR(STDEV($F33:I33),"")</f>
        <v/>
      </c>
      <c r="L33" s="28" t="str">
        <f t="shared" si="8"/>
        <v/>
      </c>
      <c r="M33" s="29" t="str">
        <f t="shared" si="9"/>
        <v/>
      </c>
    </row>
    <row r="34" spans="1:15" hidden="1" x14ac:dyDescent="0.25">
      <c r="A34" s="22">
        <v>25</v>
      </c>
      <c r="B34" s="23"/>
      <c r="C34" s="24"/>
      <c r="D34" s="25"/>
      <c r="E34" s="26"/>
      <c r="F34" s="26"/>
      <c r="G34" s="26"/>
      <c r="H34" s="26"/>
      <c r="I34" s="26"/>
      <c r="J34" s="27" t="str">
        <f>IFERROR(ROUND(AVERAGE($F34:I34),2),"")</f>
        <v/>
      </c>
      <c r="K34" s="28" t="str">
        <f>IFERROR(STDEV($F34:I34),"")</f>
        <v/>
      </c>
      <c r="L34" s="28" t="str">
        <f t="shared" si="8"/>
        <v/>
      </c>
      <c r="M34" s="29" t="str">
        <f t="shared" si="9"/>
        <v/>
      </c>
    </row>
    <row r="35" spans="1:15" hidden="1" x14ac:dyDescent="0.25">
      <c r="A35" s="22">
        <v>26</v>
      </c>
      <c r="B35" s="23"/>
      <c r="C35" s="24"/>
      <c r="D35" s="25"/>
      <c r="E35" s="26"/>
      <c r="F35" s="26"/>
      <c r="G35" s="26"/>
      <c r="H35" s="26"/>
      <c r="I35" s="26"/>
      <c r="J35" s="27" t="str">
        <f>IFERROR(ROUND(AVERAGE($F35:I35),2),"")</f>
        <v/>
      </c>
      <c r="K35" s="28" t="str">
        <f>IFERROR(STDEV($F35:I35),"")</f>
        <v/>
      </c>
      <c r="L35" s="28" t="str">
        <f t="shared" si="8"/>
        <v/>
      </c>
      <c r="M35" s="29" t="str">
        <f t="shared" si="9"/>
        <v/>
      </c>
    </row>
    <row r="36" spans="1:15" x14ac:dyDescent="0.25">
      <c r="A36" s="33" t="s">
        <v>15</v>
      </c>
      <c r="B36" s="34"/>
      <c r="C36" s="34"/>
      <c r="D36" s="34"/>
      <c r="E36" s="35"/>
      <c r="F36" s="26">
        <f>F6*E6+F7*E7+F8*E8+F9*E9+(F10*E10)</f>
        <v>23818.03</v>
      </c>
      <c r="G36" s="26">
        <f>G6*E6+G7*E7+G8*E8+G9*E9+(G10*E10)</f>
        <v>31963</v>
      </c>
      <c r="H36" s="26">
        <f>H6*E6+H7*E7+H8*E8+H9*E9+(H10*E10)</f>
        <v>31382</v>
      </c>
      <c r="I36" s="26"/>
      <c r="J36" s="27"/>
      <c r="K36" s="28"/>
      <c r="L36" s="28"/>
      <c r="M36" s="29"/>
    </row>
    <row r="37" spans="1:15" ht="131.25" customHeight="1" x14ac:dyDescent="0.25">
      <c r="A37" s="36" t="s">
        <v>20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8"/>
      <c r="O37" s="26"/>
    </row>
  </sheetData>
  <mergeCells count="11">
    <mergeCell ref="A36:E36"/>
    <mergeCell ref="A37:M37"/>
    <mergeCell ref="B5:L5"/>
    <mergeCell ref="A1:M1"/>
    <mergeCell ref="A3:A4"/>
    <mergeCell ref="B3:B4"/>
    <mergeCell ref="C3:C4"/>
    <mergeCell ref="D3:D4"/>
    <mergeCell ref="E3:E4"/>
    <mergeCell ref="F3:I3"/>
    <mergeCell ref="J3:L3"/>
  </mergeCells>
  <dataValidations count="1">
    <dataValidation type="decimal" allowBlank="1" showErrorMessage="1" errorTitle="Внимание!" error="Это числовое поле. Разрешен ввод только цифр и запятой (,) в качестве десятичного разделителя." sqref="O37 F6:I36" xr:uid="{00000000-0002-0000-0000-000000000000}">
      <formula1>0</formula1>
      <formula2>99999999999</formula2>
    </dataValidation>
  </dataValidations>
  <pageMargins left="0.25" right="0.25" top="0.75" bottom="0.75" header="0.3" footer="0.3"/>
  <pageSetup paperSize="9"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2026-10-19T14:06:34Z</dcterms:modified>
</cp:coreProperties>
</file>