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svg" ContentType="application/octet-stream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икитос\Desktop\ЗАКУПКИ 2026\Аккумулятор\"/>
    </mc:Choice>
  </mc:AlternateContent>
  <bookViews>
    <workbookView xWindow="0" yWindow="0" windowWidth="28800" windowHeight="12330"/>
  </bookViews>
  <sheets>
    <sheet name="Расчет цены" sheetId="1" r:id="rId1"/>
  </sheets>
  <calcPr calcId="162913"/>
</workbook>
</file>

<file path=xl/calcChain.xml><?xml version="1.0" encoding="utf-8"?>
<calcChain xmlns="http://schemas.openxmlformats.org/spreadsheetml/2006/main">
  <c r="K6" i="1" l="1"/>
  <c r="H6" i="1"/>
  <c r="I6" i="1" s="1"/>
  <c r="J6" i="1" s="1"/>
  <c r="L6" i="1" s="1"/>
  <c r="M6" i="1" s="1"/>
  <c r="N6" i="1" s="1"/>
  <c r="N7" i="1" s="1"/>
</calcChain>
</file>

<file path=xl/sharedStrings.xml><?xml version="1.0" encoding="utf-8"?>
<sst xmlns="http://schemas.openxmlformats.org/spreadsheetml/2006/main" count="25" uniqueCount="25">
  <si>
    <t xml:space="preserve">Расчет и обоснование начальной (максимальнй) цены контракта </t>
  </si>
  <si>
    <t>Предмет контракта</t>
  </si>
  <si>
    <t>Используемый метод определения НМЦК:</t>
  </si>
  <si>
    <t xml:space="preserve">метод сопоставимых рыночных цен (анализа рынка) в соответствии с ч.6 ст.22 Федерального закона от 05.04.2013 №44-ФЗ.  </t>
  </si>
  <si>
    <t>№</t>
  </si>
  <si>
    <t>Наименование предмета товара (работы, услуги)</t>
  </si>
  <si>
    <t>Ед. изм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</si>
  <si>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</si>
  <si>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</si>
  <si>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Н(М)ЦК**</t>
  </si>
  <si>
    <t>Н(М)ЦК определяемая методом сопоставимых рыночных цен (анализа рынка)*</t>
  </si>
  <si>
    <t>Коммер-ческое предложение №1           вх______   от ______</t>
  </si>
  <si>
    <t>Коммер-ческое предложение №2           вх______   от ______</t>
  </si>
  <si>
    <t>Коммер-ческое предложение №3           вх______   от ______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</si>
  <si>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</si>
  <si>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</si>
  <si>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12"/>
        <rFont val="Times New Roman"/>
        <family val="1"/>
        <charset val="204"/>
      </rPr>
      <t xml:space="preserve">коэффициент вариации цен V (%)           </t>
    </r>
    <r>
      <rPr>
        <b/>
        <i/>
        <sz val="12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</si>
  <si>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</si>
  <si>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Цена за единицу изм. (руб.)</t>
  </si>
  <si>
    <t>Цена за единицу изм. с округлением  до сотых долей после запятой (руб.)</t>
  </si>
  <si>
    <t>Н(М)ЦК, контракта с учетом округления цены за единицу (руб.)</t>
  </si>
  <si>
    <t>шт</t>
  </si>
  <si>
    <t>ИТОГО</t>
  </si>
  <si>
    <t xml:space="preserve">Аккумулятор </t>
  </si>
  <si>
    <t>Аккумулятор для патрульного флота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</si>
</sst>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"/>
    <numFmt numFmtId="166" formatCode="#,##0.00\ &quot;₽&quot;"/>
  </numFmts>
  <fonts count="10" x14ac:knownFonts="1">
    <font>
      <sz val="11"/>
      <color theme="1"/>
      <name val="Calibri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164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justify" vertical="distributed" wrapText="1"/>
    </xf>
    <xf numFmtId="0" fontId="8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wrapText="1"/>
      <protection locked="0"/>
    </xf>
    <xf numFmtId="165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166" fontId="5" fillId="0" borderId="12" xfId="0" applyNumberFormat="1" applyFont="1" applyBorder="1" applyAlignment="1" applyProtection="1">
      <alignment horizontal="center" vertical="center" wrapText="1"/>
      <protection locked="0"/>
    </xf>
    <xf numFmtId="166" fontId="3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distributed" wrapText="1"/>
    </xf>
    <xf numFmtId="0" fontId="6" fillId="0" borderId="0" xfId="0" applyFont="1" applyAlignment="1">
      <alignment horizontal="left"/>
    </xf>
    <xf numFmtId="0" fontId="6" fillId="0" borderId="0" xfId="0" applyFont="1" applyAlignment="1" applyProtection="1">
      <alignment horizontal="center"/>
      <protection locked="0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166" fontId="5" fillId="0" borderId="0" xfId="0" applyNumberFormat="1" applyFont="1" applyBorder="1" applyAlignment="1" applyProtection="1">
      <alignment horizontal="center" vertical="center" wrapText="1"/>
      <protection locked="0"/>
    </xf>
    <xf numFmtId="16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 wrapText="1"/>
    </xf>
    <xf numFmtId="166" fontId="3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media4.svg"/><Relationship Id="rId3" Type="http://schemas.openxmlformats.org/officeDocument/2006/relationships/image" Target="../media/image2.wmf"/><Relationship Id="rId7" Type="http://schemas.openxmlformats.org/officeDocument/2006/relationships/image" Target="../media/image4.wmf"/><Relationship Id="rId2" Type="http://schemas.openxmlformats.org/officeDocument/2006/relationships/image" Target="../media/media1.svg"/><Relationship Id="rId1" Type="http://schemas.openxmlformats.org/officeDocument/2006/relationships/image" Target="../media/image1.wmf"/><Relationship Id="rId6" Type="http://schemas.openxmlformats.org/officeDocument/2006/relationships/image" Target="../media/media3.svg"/><Relationship Id="rId5" Type="http://schemas.openxmlformats.org/officeDocument/2006/relationships/image" Target="../media/image3.wmf"/><Relationship Id="rId4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38099</xdr:colOff>
      <xdr:row>4</xdr:row>
      <xdr:rowOff>1228724</xdr:rowOff>
    </xdr:from>
    <xdr:to>
      <xdr:col>10</xdr:col>
      <xdr:colOff>19049</xdr:colOff>
      <xdr:row>4</xdr:row>
      <xdr:rowOff>1581149</xdr:rowOff>
    </xdr:to>
    <xdr:pic>
      <xdr:nvPicPr>
        <xdr:cNvPr id="23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="" xmlns:m="http://schemas.openxmlformats.org/officeDocument/2006/math" xmlns:w="http://schemas.openxmlformats.org/wordprocessingml/2006/main" xmlns:asvg="http://schemas.microsoft.com/office/drawing/2016/SVG/main" r:embed="rId2"/>
            </a:ext>
          </a:extLst>
        </a:blip>
        <a:stretch/>
      </xdr:blipFill>
      <xdr:spPr bwMode="auto">
        <a:xfrm>
          <a:off x="7924799" y="3800474"/>
          <a:ext cx="933449" cy="35242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19049</xdr:colOff>
      <xdr:row>4</xdr:row>
      <xdr:rowOff>923924</xdr:rowOff>
    </xdr:from>
    <xdr:to>
      <xdr:col>8</xdr:col>
      <xdr:colOff>1019174</xdr:colOff>
      <xdr:row>4</xdr:row>
      <xdr:rowOff>1362074</xdr:rowOff>
    </xdr:to>
    <xdr:pic>
      <xdr:nvPicPr>
        <xdr:cNvPr id="23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="" xmlns:m="http://schemas.openxmlformats.org/officeDocument/2006/math" xmlns:w="http://schemas.openxmlformats.org/wordprocessingml/2006/main" xmlns:asvg="http://schemas.microsoft.com/office/drawing/2016/SVG/main" r:embed="rId4"/>
            </a:ext>
          </a:extLst>
        </a:blip>
        <a:stretch/>
      </xdr:blipFill>
      <xdr:spPr bwMode="auto">
        <a:xfrm>
          <a:off x="6877049" y="3495674"/>
          <a:ext cx="1000124" cy="4381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10</xdr:col>
      <xdr:colOff>19049</xdr:colOff>
      <xdr:row>4</xdr:row>
      <xdr:rowOff>2038349</xdr:rowOff>
    </xdr:from>
    <xdr:to>
      <xdr:col>10</xdr:col>
      <xdr:colOff>1504949</xdr:colOff>
      <xdr:row>4</xdr:row>
      <xdr:rowOff>2505074</xdr:rowOff>
    </xdr:to>
    <xdr:pic>
      <xdr:nvPicPr>
        <xdr:cNvPr id="23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="" xmlns:m="http://schemas.openxmlformats.org/officeDocument/2006/math" xmlns:w="http://schemas.openxmlformats.org/wordprocessingml/2006/main" xmlns:asvg="http://schemas.microsoft.com/office/drawing/2016/SVG/main" r:embed="rId6"/>
            </a:ext>
          </a:extLst>
        </a:blip>
        <a:stretch/>
      </xdr:blipFill>
      <xdr:spPr bwMode="auto">
        <a:xfrm>
          <a:off x="8858249" y="4610099"/>
          <a:ext cx="1485899" cy="46672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10</xdr:col>
      <xdr:colOff>219074</xdr:colOff>
      <xdr:row>4</xdr:row>
      <xdr:rowOff>1762124</xdr:rowOff>
    </xdr:from>
    <xdr:to>
      <xdr:col>10</xdr:col>
      <xdr:colOff>371473</xdr:colOff>
      <xdr:row>4</xdr:row>
      <xdr:rowOff>1990724</xdr:rowOff>
    </xdr:to>
    <xdr:pic>
      <xdr:nvPicPr>
        <xdr:cNvPr id="232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="" xmlns:m="http://schemas.openxmlformats.org/officeDocument/2006/math" xmlns:w="http://schemas.openxmlformats.org/wordprocessingml/2006/main" xmlns:asvg="http://schemas.microsoft.com/office/drawing/2016/SVG/main" r:embed="rId8"/>
            </a:ext>
          </a:extLst>
        </a:blip>
        <a:stretch/>
      </xdr:blipFill>
      <xdr:spPr bwMode="auto">
        <a:xfrm>
          <a:off x="9058274" y="4333874"/>
          <a:ext cx="152399" cy="228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abSelected="1" zoomScale="80" workbookViewId="0">
      <selection activeCell="T5" sqref="T5"/>
    </sheetView>
  </sheetViews>
  <sheetFormatPr defaultRowHeight="12.75" x14ac:dyDescent="0.2"/>
  <cols>
    <col min="1" max="1" width="4" style="1" customWidth="1"/>
    <col min="2" max="2" width="26.28515625" style="1" customWidth="1"/>
    <col min="3" max="3" width="9.28515625" style="1" customWidth="1"/>
    <col min="4" max="4" width="6.85546875" style="1" customWidth="1"/>
    <col min="5" max="7" width="11.7109375" style="1" customWidth="1"/>
    <col min="8" max="8" width="15.5703125" style="1" customWidth="1"/>
    <col min="9" max="9" width="15.42578125" style="1" customWidth="1"/>
    <col min="10" max="10" width="14.28515625" style="1" customWidth="1"/>
    <col min="11" max="11" width="22.7109375" style="1" customWidth="1"/>
    <col min="12" max="12" width="12.85546875" style="1" customWidth="1"/>
    <col min="13" max="13" width="13" style="1" customWidth="1"/>
    <col min="14" max="14" width="16.28515625" style="1" customWidth="1"/>
    <col min="15" max="15" width="9.140625" style="1"/>
    <col min="16" max="16" width="13.140625" style="1" customWidth="1"/>
    <col min="17" max="16384" width="9.140625" style="1"/>
  </cols>
  <sheetData>
    <row r="1" spans="1:15" s="2" customFormat="1" ht="27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5" s="2" customFormat="1" ht="16.5" customHeight="1" x14ac:dyDescent="0.3">
      <c r="A2" s="3"/>
      <c r="B2" s="4" t="s">
        <v>1</v>
      </c>
      <c r="C2" s="39" t="s">
        <v>24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15" s="2" customFormat="1" ht="33.75" customHeight="1" x14ac:dyDescent="0.3">
      <c r="A3" s="5"/>
      <c r="B3" s="6" t="s">
        <v>2</v>
      </c>
      <c r="C3" s="41" t="s">
        <v>3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50"/>
    </row>
    <row r="4" spans="1:15" ht="49.5" customHeight="1" x14ac:dyDescent="0.2">
      <c r="A4" s="42" t="s">
        <v>4</v>
      </c>
      <c r="B4" s="42" t="s">
        <v>5</v>
      </c>
      <c r="C4" s="44" t="s">
        <v>6</v>
      </c>
      <c r="D4" s="44" t="s">
        <v>7</v>
      </c>
      <c r="E4" s="45" t="s">
        <v>8</v>
      </c>
      <c r="F4" s="46"/>
      <c r="G4" s="47"/>
      <c r="H4" s="48" t="s">
        <v>9</v>
      </c>
      <c r="I4" s="48"/>
      <c r="J4" s="48"/>
      <c r="K4" s="49" t="s">
        <v>10</v>
      </c>
      <c r="L4" s="49"/>
      <c r="M4" s="49"/>
      <c r="N4" s="49"/>
    </row>
    <row r="5" spans="1:15" ht="198.75" customHeight="1" x14ac:dyDescent="0.2">
      <c r="A5" s="43"/>
      <c r="B5" s="43"/>
      <c r="C5" s="42"/>
      <c r="D5" s="42"/>
      <c r="E5" s="7" t="s">
        <v>11</v>
      </c>
      <c r="F5" s="7" t="s">
        <v>12</v>
      </c>
      <c r="G5" s="7" t="s">
        <v>13</v>
      </c>
      <c r="H5" s="7" t="s">
        <v>14</v>
      </c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</row>
    <row r="6" spans="1:15" ht="40.5" customHeight="1" x14ac:dyDescent="0.2">
      <c r="A6" s="24">
        <v>1</v>
      </c>
      <c r="B6" s="8" t="s">
        <v>23</v>
      </c>
      <c r="C6" s="8" t="s">
        <v>21</v>
      </c>
      <c r="D6" s="9">
        <v>2</v>
      </c>
      <c r="E6" s="22">
        <v>12500</v>
      </c>
      <c r="F6" s="22">
        <v>14800</v>
      </c>
      <c r="G6" s="22">
        <v>12290</v>
      </c>
      <c r="H6" s="10">
        <f>AVERAGE(E6:G6)</f>
        <v>13196.666666666666</v>
      </c>
      <c r="I6" s="11">
        <f>SQRT(((SUM((POWER(G6-H6,2)),(POWER(F6-H6,2)),(POWER(E6-H6,2)))/(COLUMNS(E6:G6)-1))))</f>
        <v>1392.491771370062</v>
      </c>
      <c r="J6" s="11">
        <f>IF(I6/H6&gt;0.33,"ОШИБКА",ROUND(I6/H6,5))</f>
        <v>0.10552</v>
      </c>
      <c r="K6" s="10">
        <f>((D6/3)*(SUM(E6:G6)))</f>
        <v>26393.333333333332</v>
      </c>
      <c r="L6" s="23">
        <f>IF(J6&lt;&gt;"ошибка",K6/D6,"нельзя считать")</f>
        <v>13196.666666666666</v>
      </c>
      <c r="M6" s="23">
        <f>ROUND(L6,2)</f>
        <v>13196.67</v>
      </c>
      <c r="N6" s="23">
        <f>M6*D6</f>
        <v>26393.34</v>
      </c>
    </row>
    <row r="7" spans="1:15" ht="44.25" customHeight="1" x14ac:dyDescent="0.2">
      <c r="A7" s="24"/>
      <c r="B7" s="8"/>
      <c r="C7" s="8"/>
      <c r="D7" s="9"/>
      <c r="E7" s="22"/>
      <c r="F7" s="22"/>
      <c r="G7" s="22"/>
      <c r="H7" s="10"/>
      <c r="I7" s="11"/>
      <c r="J7" s="11"/>
      <c r="K7" s="10"/>
      <c r="L7" s="23"/>
      <c r="M7" s="35" t="s">
        <v>22</v>
      </c>
      <c r="N7" s="35">
        <f>N6</f>
        <v>26393.34</v>
      </c>
    </row>
    <row r="8" spans="1:15" s="12" customFormat="1" ht="36" customHeight="1" x14ac:dyDescent="0.2">
      <c r="A8" s="24"/>
      <c r="B8" s="8"/>
      <c r="C8" s="8"/>
      <c r="D8" s="9"/>
      <c r="E8" s="22"/>
      <c r="F8" s="22"/>
      <c r="G8" s="22"/>
      <c r="H8" s="10"/>
      <c r="I8" s="11"/>
      <c r="J8" s="11"/>
      <c r="K8" s="10"/>
      <c r="L8" s="23"/>
      <c r="M8" s="23"/>
      <c r="N8" s="23"/>
      <c r="O8" s="36"/>
    </row>
    <row r="9" spans="1:15" s="12" customFormat="1" ht="43.5" customHeight="1" x14ac:dyDescent="0.2">
      <c r="A9" s="24"/>
      <c r="B9" s="8"/>
      <c r="C9" s="8"/>
      <c r="D9" s="9"/>
      <c r="E9" s="22"/>
      <c r="F9" s="22"/>
      <c r="G9" s="22"/>
      <c r="H9" s="10"/>
      <c r="I9" s="11"/>
      <c r="J9" s="11"/>
      <c r="K9" s="10"/>
      <c r="L9" s="23"/>
      <c r="M9" s="23"/>
      <c r="N9" s="23"/>
      <c r="O9" s="36"/>
    </row>
    <row r="10" spans="1:15" s="12" customFormat="1" ht="60.75" customHeight="1" x14ac:dyDescent="0.25">
      <c r="A10" s="28"/>
      <c r="B10" s="29"/>
      <c r="C10" s="29"/>
      <c r="D10" s="30"/>
      <c r="E10" s="31"/>
      <c r="F10" s="31"/>
      <c r="G10" s="31"/>
      <c r="H10" s="32"/>
      <c r="I10" s="33"/>
      <c r="J10" s="33"/>
      <c r="K10" s="32"/>
      <c r="L10" s="34"/>
    </row>
    <row r="11" spans="1:15" s="12" customFormat="1" ht="39" customHeight="1" x14ac:dyDescent="0.25">
      <c r="A11" s="28"/>
      <c r="B11" s="29"/>
      <c r="C11" s="29"/>
      <c r="D11" s="30"/>
      <c r="E11" s="31"/>
      <c r="F11" s="31"/>
      <c r="G11" s="31"/>
      <c r="H11" s="32"/>
      <c r="I11" s="33"/>
      <c r="J11" s="33"/>
      <c r="K11" s="32"/>
      <c r="L11" s="34"/>
      <c r="M11" s="34"/>
    </row>
    <row r="12" spans="1:15" s="12" customFormat="1" ht="36" customHeight="1" x14ac:dyDescent="0.25">
      <c r="A12" s="28"/>
      <c r="B12" s="29"/>
      <c r="C12" s="29"/>
      <c r="D12" s="30"/>
      <c r="E12" s="31"/>
      <c r="F12" s="31"/>
      <c r="G12" s="31"/>
      <c r="H12" s="32"/>
      <c r="I12" s="33"/>
      <c r="J12" s="33"/>
      <c r="K12" s="32"/>
      <c r="L12" s="34"/>
      <c r="M12" s="34"/>
      <c r="N12" s="34"/>
    </row>
    <row r="13" spans="1:15" s="12" customFormat="1" ht="36.75" customHeight="1" x14ac:dyDescent="0.25">
      <c r="A13" s="28"/>
      <c r="B13" s="29"/>
      <c r="C13" s="29"/>
      <c r="D13" s="30"/>
      <c r="E13" s="31"/>
      <c r="F13" s="31"/>
      <c r="G13" s="31"/>
      <c r="H13" s="32"/>
      <c r="I13" s="33"/>
      <c r="J13" s="33"/>
      <c r="K13" s="32"/>
      <c r="L13" s="34"/>
      <c r="M13" s="34"/>
      <c r="N13" s="34"/>
    </row>
    <row r="14" spans="1:15" s="12" customFormat="1" ht="18.75" customHeight="1" x14ac:dyDescent="0.25">
      <c r="A14" s="28"/>
      <c r="B14" s="29"/>
      <c r="C14" s="29"/>
      <c r="D14" s="30"/>
      <c r="E14" s="31"/>
      <c r="F14" s="31"/>
      <c r="G14" s="31"/>
      <c r="H14" s="32"/>
      <c r="I14" s="33"/>
      <c r="J14" s="33"/>
      <c r="K14" s="32"/>
      <c r="L14" s="34"/>
      <c r="M14" s="34"/>
      <c r="N14" s="34"/>
    </row>
    <row r="15" spans="1:15" s="12" customFormat="1" ht="35.25" customHeight="1" x14ac:dyDescent="0.25">
      <c r="A15" s="28"/>
      <c r="B15" s="29"/>
      <c r="C15" s="29"/>
      <c r="D15" s="30"/>
      <c r="E15" s="31"/>
      <c r="F15" s="31"/>
      <c r="G15" s="31"/>
      <c r="H15" s="32"/>
      <c r="I15" s="33"/>
      <c r="J15" s="33"/>
      <c r="K15" s="32"/>
      <c r="L15" s="34"/>
      <c r="M15" s="34"/>
      <c r="N15" s="34"/>
    </row>
    <row r="16" spans="1:15" s="12" customFormat="1" ht="5.25" customHeight="1" x14ac:dyDescent="0.25">
      <c r="A16" s="25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s="12" customFormat="1" ht="21.75" customHeight="1" x14ac:dyDescent="0.25">
      <c r="A17" s="13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  <row r="18" spans="1:14" ht="15.75" customHeight="1" x14ac:dyDescent="0.3">
      <c r="A18" s="25"/>
      <c r="B18" s="2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s="14" customFormat="1" ht="11.25" customHeight="1" x14ac:dyDescent="0.3">
      <c r="A19" s="26"/>
      <c r="B19" s="15"/>
      <c r="C19" s="15"/>
      <c r="D19" s="2"/>
      <c r="E19" s="16"/>
      <c r="F19" s="17"/>
      <c r="G19" s="18"/>
      <c r="H19" s="19"/>
      <c r="I19" s="19"/>
      <c r="J19" s="19"/>
      <c r="K19" s="19"/>
      <c r="L19" s="19"/>
      <c r="M19" s="19"/>
      <c r="N19" s="19"/>
    </row>
    <row r="20" spans="1:14" s="19" customFormat="1" ht="27" customHeight="1" x14ac:dyDescent="0.3">
      <c r="A20" s="15"/>
      <c r="B20" s="37"/>
      <c r="C20" s="37"/>
      <c r="D20" s="37"/>
      <c r="E20" s="37"/>
      <c r="F20" s="17"/>
      <c r="G20" s="18"/>
    </row>
    <row r="21" spans="1:14" s="2" customFormat="1" ht="19.5" customHeight="1" x14ac:dyDescent="0.3">
      <c r="A21" s="15"/>
      <c r="B21" s="27"/>
      <c r="C21" s="27"/>
      <c r="D21" s="27"/>
      <c r="E21" s="27"/>
      <c r="F21" s="20"/>
      <c r="G21" s="20"/>
      <c r="H21" s="20"/>
      <c r="I21" s="20"/>
      <c r="J21" s="20"/>
      <c r="K21" s="20"/>
      <c r="L21" s="20"/>
      <c r="M21" s="20"/>
      <c r="N21" s="20"/>
    </row>
    <row r="22" spans="1:14" s="2" customFormat="1" ht="14.25" customHeight="1" x14ac:dyDescent="0.3">
      <c r="A22" s="27"/>
      <c r="B22" s="21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4" s="2" customFormat="1" ht="14.25" customHeight="1" x14ac:dyDescent="0.3">
      <c r="A23" s="21"/>
      <c r="B23" s="21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14" s="2" customFormat="1" ht="14.25" customHeight="1" x14ac:dyDescent="0.3">
      <c r="A24" s="21"/>
      <c r="B24" s="21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4" s="2" customFormat="1" ht="14.25" customHeight="1" x14ac:dyDescent="0.3">
      <c r="A25" s="21"/>
      <c r="B25" s="21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14" ht="18.75" x14ac:dyDescent="0.3">
      <c r="A26" s="21"/>
    </row>
  </sheetData>
  <mergeCells count="11">
    <mergeCell ref="B20:E20"/>
    <mergeCell ref="A1:N1"/>
    <mergeCell ref="C2:N2"/>
    <mergeCell ref="A4:A5"/>
    <mergeCell ref="B4:B5"/>
    <mergeCell ref="C4:C5"/>
    <mergeCell ref="D4:D5"/>
    <mergeCell ref="E4:G4"/>
    <mergeCell ref="H4:J4"/>
    <mergeCell ref="K4:N4"/>
    <mergeCell ref="C3:N3"/>
  </mergeCells>
  <pageMargins left="0.51181102362204722" right="0.31496062992125984" top="0.74803149606299213" bottom="0.5511811023622047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Никитос</cp:lastModifiedBy>
  <cp:revision>3</cp:revision>
  <dcterms:created xsi:type="dcterms:W3CDTF">2014-01-15T18:15:09Z</dcterms:created>
  <dcterms:modified xsi:type="dcterms:W3CDTF">2026-10-12T12:39:39Z</dcterms:modified>
</cp:coreProperties>
</file>