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57 Продукция для страт. сессии (Мария)\"/>
    </mc:Choice>
  </mc:AlternateContent>
  <bookViews>
    <workbookView xWindow="0" yWindow="0" windowWidth="28800" windowHeight="12435"/>
  </bookViews>
  <sheets>
    <sheet name="Расчет цены" sheetId="2" r:id="rId1"/>
  </sheets>
  <definedNames>
    <definedName name="_xlnm._FilterDatabase" localSheetId="0" hidden="1">'Расчет цены'!$A$4:$P$12</definedName>
    <definedName name="_xlnm.Print_Area" localSheetId="0">'Расчет цены'!$A$1:$P$13</definedName>
  </definedNames>
  <calcPr calcId="152511"/>
</workbook>
</file>

<file path=xl/calcChain.xml><?xml version="1.0" encoding="utf-8"?>
<calcChain xmlns="http://schemas.openxmlformats.org/spreadsheetml/2006/main">
  <c r="O6" i="2" l="1"/>
  <c r="O7" i="2"/>
  <c r="O8" i="2"/>
  <c r="O9" i="2"/>
  <c r="O10" i="2"/>
  <c r="O5" i="2"/>
  <c r="M6" i="2" l="1"/>
  <c r="P6" i="2"/>
  <c r="P9" i="2" l="1"/>
  <c r="P7" i="2"/>
  <c r="P10" i="2"/>
  <c r="M10" i="2"/>
  <c r="N10" i="2" s="1"/>
  <c r="J10" i="2"/>
  <c r="I10" i="2"/>
  <c r="M9" i="2"/>
  <c r="N9" i="2" s="1"/>
  <c r="J9" i="2"/>
  <c r="I9" i="2"/>
  <c r="P8" i="2"/>
  <c r="M8" i="2"/>
  <c r="N8" i="2" s="1"/>
  <c r="J8" i="2"/>
  <c r="I8" i="2"/>
  <c r="M7" i="2"/>
  <c r="N7" i="2" s="1"/>
  <c r="J7" i="2"/>
  <c r="I7" i="2"/>
  <c r="K8" i="2" l="1"/>
  <c r="L8" i="2" s="1"/>
  <c r="K10" i="2"/>
  <c r="L10" i="2" s="1"/>
  <c r="K9" i="2"/>
  <c r="L9" i="2" s="1"/>
  <c r="K7" i="2"/>
  <c r="L7" i="2" s="1"/>
  <c r="N6" i="2"/>
  <c r="J6" i="2"/>
  <c r="I6" i="2"/>
  <c r="K6" i="2" l="1"/>
  <c r="L6" i="2" s="1"/>
  <c r="J5" i="2" l="1"/>
  <c r="I5" i="2"/>
  <c r="P5" i="2" l="1"/>
  <c r="P11" i="2" s="1"/>
  <c r="M5" i="2"/>
  <c r="N5" i="2" s="1"/>
  <c r="K5" i="2" l="1"/>
  <c r="L5" i="2" s="1"/>
</calcChain>
</file>

<file path=xl/sharedStrings.xml><?xml version="1.0" encoding="utf-8"?>
<sst xmlns="http://schemas.openxmlformats.org/spreadsheetml/2006/main" count="37" uniqueCount="32">
  <si>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</si>
  <si>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</si>
  <si>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</si>
  <si>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</si>
  <si>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</si>
  <si>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</si>
  <si>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</si>
  <si>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</si>
  <si>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</si>
  <si>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2</t>
  </si>
  <si>
    <t>Источник № 3</t>
  </si>
  <si>
    <t>Совокупность значений</t>
  </si>
  <si>
    <t>№ п/п</t>
  </si>
  <si>
    <t>Цена за ед. изм., руб.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</si>
  <si>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</si>
  <si>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</si>
  <si>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</si>
  <si>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</si>
  <si>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</si>
  <si>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</si>
  <si>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</si>
  <si>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</si>
  <si>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</si>
  <si>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</si>
  <si>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Штука</t>
  </si>
  <si>
    <t>Пресс-волл (баннер)</t>
  </si>
  <si>
    <t xml:space="preserve">Пакет ПВД </t>
  </si>
  <si>
    <t>Бейдж с лентой</t>
  </si>
  <si>
    <t xml:space="preserve">Блокнот </t>
  </si>
  <si>
    <t>Ручка шариковая</t>
  </si>
  <si>
    <t>Буклет с программой мероприятия</t>
  </si>
  <si>
    <t xml:space="preserve"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Заказчика: КП от 16.09.2026 № б/н, КП от 21.09.2026 № 130, КП от 16.09.2026 № б/н.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</si>
</sst>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32657</xdr:colOff>
      <xdr:row>3</xdr:row>
      <xdr:rowOff>2490108</xdr:rowOff>
    </xdr:from>
    <xdr:to>
      <xdr:col>13</xdr:col>
      <xdr:colOff>23132</xdr:colOff>
      <xdr:row>3</xdr:row>
      <xdr:rowOff>2828926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0728" y="3333751"/>
          <a:ext cx="1323975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1888672</xdr:rowOff>
    </xdr:from>
    <xdr:to>
      <xdr:col>11</xdr:col>
      <xdr:colOff>27214</xdr:colOff>
      <xdr:row>3</xdr:row>
      <xdr:rowOff>2241097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9157" y="2732315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2041071</xdr:rowOff>
    </xdr:from>
    <xdr:to>
      <xdr:col>12</xdr:col>
      <xdr:colOff>258536</xdr:colOff>
      <xdr:row>3</xdr:row>
      <xdr:rowOff>2269671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4707" y="3061607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view="pageBreakPreview" zoomScale="70" zoomScaleNormal="100" zoomScaleSheetLayoutView="70" workbookViewId="0">
      <selection activeCell="B10" sqref="B10"/>
    </sheetView>
  </sheetViews>
  <sheetFormatPr defaultRowHeight="12.75" x14ac:dyDescent="0.2"/>
  <cols>
    <col min="1" max="1" width="5.28515625" style="2" customWidth="1"/>
    <col min="2" max="2" width="43.42578125" style="2" customWidth="1"/>
    <col min="3" max="3" width="11.8554687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5.14062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1.140625" style="2" customWidth="1"/>
    <col min="14" max="14" width="13.7109375" style="2" customWidth="1"/>
    <col min="15" max="15" width="16" style="2" customWidth="1"/>
    <col min="16" max="16" width="14.28515625" style="2" customWidth="1"/>
    <col min="17" max="16384" width="9.140625" style="2"/>
  </cols>
  <sheetData>
    <row r="1" spans="1:16" s="1" customFormat="1" ht="27.75" customHeight="1" x14ac:dyDescent="0.3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1" customFormat="1" ht="24" customHeight="1" x14ac:dyDescent="0.3">
      <c r="A2" s="34" t="s">
        <v>19</v>
      </c>
      <c r="B2" s="36"/>
      <c r="C2" s="34" t="s">
        <v>23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ht="29.25" customHeight="1" x14ac:dyDescent="0.2">
      <c r="A3" s="31" t="s">
        <v>12</v>
      </c>
      <c r="B3" s="31" t="s">
        <v>20</v>
      </c>
      <c r="C3" s="31" t="s">
        <v>7</v>
      </c>
      <c r="D3" s="31" t="s">
        <v>0</v>
      </c>
      <c r="E3" s="33" t="s">
        <v>4</v>
      </c>
      <c r="F3" s="33"/>
      <c r="G3" s="33"/>
      <c r="H3" s="33" t="s">
        <v>3</v>
      </c>
      <c r="I3" s="43" t="s">
        <v>17</v>
      </c>
      <c r="J3" s="44"/>
      <c r="K3" s="44"/>
      <c r="L3" s="45"/>
      <c r="M3" s="33" t="s">
        <v>16</v>
      </c>
      <c r="N3" s="33"/>
      <c r="O3" s="33"/>
      <c r="P3" s="33"/>
    </row>
    <row r="4" spans="1:16" ht="233.25" customHeight="1" x14ac:dyDescent="0.2">
      <c r="A4" s="31"/>
      <c r="B4" s="32"/>
      <c r="C4" s="32"/>
      <c r="D4" s="32"/>
      <c r="E4" s="8" t="s">
        <v>8</v>
      </c>
      <c r="F4" s="8" t="s">
        <v>9</v>
      </c>
      <c r="G4" s="8" t="s">
        <v>10</v>
      </c>
      <c r="H4" s="33"/>
      <c r="I4" s="8" t="s">
        <v>2</v>
      </c>
      <c r="J4" s="8" t="s">
        <v>1</v>
      </c>
      <c r="K4" s="7" t="s">
        <v>6</v>
      </c>
      <c r="L4" s="19" t="s">
        <v>11</v>
      </c>
      <c r="M4" s="9" t="s">
        <v>15</v>
      </c>
      <c r="N4" s="8" t="s">
        <v>13</v>
      </c>
      <c r="O4" s="8" t="s">
        <v>22</v>
      </c>
      <c r="P4" s="8" t="s">
        <v>14</v>
      </c>
    </row>
    <row r="5" spans="1:16" s="6" customFormat="1" ht="31.5" customHeight="1" x14ac:dyDescent="0.2">
      <c r="A5" s="21">
        <v>1</v>
      </c>
      <c r="B5" s="25" t="s">
        <v>25</v>
      </c>
      <c r="C5" s="24" t="s">
        <v>24</v>
      </c>
      <c r="D5" s="22">
        <v>1</v>
      </c>
      <c r="E5" s="23">
        <v>22500</v>
      </c>
      <c r="F5" s="11">
        <v>30000</v>
      </c>
      <c r="G5" s="11">
        <v>42250</v>
      </c>
      <c r="H5" s="10">
        <v>1</v>
      </c>
      <c r="I5" s="10">
        <f>AVERAGE(E5:G5)</f>
        <v>31583.333333333332</v>
      </c>
      <c r="J5" s="11">
        <f>STDEV(E5,F5,G5)</f>
        <v>9969.7459011417759</v>
      </c>
      <c r="K5" s="12">
        <f>J5/I5*100</f>
        <v>31.566477787256286</v>
      </c>
      <c r="L5" s="20" t="str">
        <f>IF(K5&lt;33,"ОДНОРОДНЫЕ","НЕОДНОРОДНЫЕ")</f>
        <v>ОДНОРОДНЫЕ</v>
      </c>
      <c r="M5" s="10">
        <f>((D5/3)*(SUM(E5:G5)))</f>
        <v>31583.333333333332</v>
      </c>
      <c r="N5" s="10">
        <f>M5/D5</f>
        <v>31583.333333333332</v>
      </c>
      <c r="O5" s="11">
        <f>E5</f>
        <v>22500</v>
      </c>
      <c r="P5" s="11">
        <f>D5*O5</f>
        <v>22500</v>
      </c>
    </row>
    <row r="6" spans="1:16" s="6" customFormat="1" ht="26.25" customHeight="1" x14ac:dyDescent="0.2">
      <c r="A6" s="21">
        <v>2</v>
      </c>
      <c r="B6" s="25" t="s">
        <v>26</v>
      </c>
      <c r="C6" s="24" t="s">
        <v>24</v>
      </c>
      <c r="D6" s="22">
        <v>300</v>
      </c>
      <c r="E6" s="28">
        <v>80</v>
      </c>
      <c r="F6" s="29">
        <v>80</v>
      </c>
      <c r="G6" s="29">
        <v>95</v>
      </c>
      <c r="H6" s="10">
        <v>1</v>
      </c>
      <c r="I6" s="10">
        <f>AVERAGE(E6:G6)</f>
        <v>85</v>
      </c>
      <c r="J6" s="11">
        <f>STDEV(E6,F6,G6)</f>
        <v>8.6602540378443873</v>
      </c>
      <c r="K6" s="12">
        <f>J6/I6*100</f>
        <v>10.188534162169868</v>
      </c>
      <c r="L6" s="20" t="str">
        <f>IF(K6&lt;33,"ОДНОРОДНЫЕ","НЕОДНОРОДНЫЕ")</f>
        <v>ОДНОРОДНЫЕ</v>
      </c>
      <c r="M6" s="10">
        <f>((D6/3)*(SUM(E6:G6)))</f>
        <v>25500</v>
      </c>
      <c r="N6" s="10">
        <f>M6/D6</f>
        <v>85</v>
      </c>
      <c r="O6" s="11">
        <f t="shared" ref="O6:O10" si="0">E6</f>
        <v>80</v>
      </c>
      <c r="P6" s="11">
        <f>D6*O6</f>
        <v>24000</v>
      </c>
    </row>
    <row r="7" spans="1:16" s="6" customFormat="1" ht="24.75" customHeight="1" x14ac:dyDescent="0.2">
      <c r="A7" s="27">
        <v>3</v>
      </c>
      <c r="B7" s="25" t="s">
        <v>27</v>
      </c>
      <c r="C7" s="24" t="s">
        <v>24</v>
      </c>
      <c r="D7" s="22">
        <v>300</v>
      </c>
      <c r="E7" s="28">
        <v>130</v>
      </c>
      <c r="F7" s="29">
        <v>190</v>
      </c>
      <c r="G7" s="29">
        <v>130</v>
      </c>
      <c r="H7" s="10">
        <v>1</v>
      </c>
      <c r="I7" s="10">
        <f t="shared" ref="I7:I10" si="1">AVERAGE(E7:G7)</f>
        <v>150</v>
      </c>
      <c r="J7" s="11">
        <f t="shared" ref="J7:J10" si="2">STDEV(E7,F7,G7)</f>
        <v>34.641016151377549</v>
      </c>
      <c r="K7" s="12">
        <f t="shared" ref="K7:K10" si="3">J7/I7*100</f>
        <v>23.094010767585033</v>
      </c>
      <c r="L7" s="20" t="str">
        <f t="shared" ref="L7:L10" si="4">IF(K7&lt;33,"ОДНОРОДНЫЕ","НЕОДНОРОДНЫЕ")</f>
        <v>ОДНОРОДНЫЕ</v>
      </c>
      <c r="M7" s="10">
        <f t="shared" ref="M7:M10" si="5">((D7/3)*(SUM(E7:G7)))</f>
        <v>45000</v>
      </c>
      <c r="N7" s="10">
        <f t="shared" ref="N7:N10" si="6">M7/D7</f>
        <v>150</v>
      </c>
      <c r="O7" s="11">
        <f t="shared" si="0"/>
        <v>130</v>
      </c>
      <c r="P7" s="11">
        <f>D7*O7</f>
        <v>39000</v>
      </c>
    </row>
    <row r="8" spans="1:16" s="6" customFormat="1" ht="22.5" customHeight="1" x14ac:dyDescent="0.2">
      <c r="A8" s="27">
        <v>4</v>
      </c>
      <c r="B8" s="25" t="s">
        <v>28</v>
      </c>
      <c r="C8" s="24" t="s">
        <v>24</v>
      </c>
      <c r="D8" s="22">
        <v>300</v>
      </c>
      <c r="E8" s="23">
        <v>180</v>
      </c>
      <c r="F8" s="11">
        <v>180</v>
      </c>
      <c r="G8" s="11">
        <v>190</v>
      </c>
      <c r="H8" s="10">
        <v>1</v>
      </c>
      <c r="I8" s="10">
        <f t="shared" si="1"/>
        <v>183.33333333333334</v>
      </c>
      <c r="J8" s="11">
        <f t="shared" si="2"/>
        <v>5.7735026918962573</v>
      </c>
      <c r="K8" s="12">
        <f t="shared" si="3"/>
        <v>3.1491832864888671</v>
      </c>
      <c r="L8" s="20" t="str">
        <f t="shared" si="4"/>
        <v>ОДНОРОДНЫЕ</v>
      </c>
      <c r="M8" s="10">
        <f t="shared" si="5"/>
        <v>55000</v>
      </c>
      <c r="N8" s="10">
        <f t="shared" si="6"/>
        <v>183.33333333333334</v>
      </c>
      <c r="O8" s="11">
        <f t="shared" si="0"/>
        <v>180</v>
      </c>
      <c r="P8" s="11">
        <f t="shared" ref="P8:P10" si="7">D8*O8</f>
        <v>54000</v>
      </c>
    </row>
    <row r="9" spans="1:16" s="6" customFormat="1" ht="26.25" customHeight="1" x14ac:dyDescent="0.2">
      <c r="A9" s="27">
        <v>5</v>
      </c>
      <c r="B9" s="25" t="s">
        <v>29</v>
      </c>
      <c r="C9" s="24" t="s">
        <v>24</v>
      </c>
      <c r="D9" s="22">
        <v>300</v>
      </c>
      <c r="E9" s="23">
        <v>130</v>
      </c>
      <c r="F9" s="11">
        <v>140</v>
      </c>
      <c r="G9" s="11">
        <v>175</v>
      </c>
      <c r="H9" s="10">
        <v>1</v>
      </c>
      <c r="I9" s="10">
        <f t="shared" si="1"/>
        <v>148.33333333333334</v>
      </c>
      <c r="J9" s="11">
        <f t="shared" si="2"/>
        <v>23.629078131263093</v>
      </c>
      <c r="K9" s="12">
        <f t="shared" si="3"/>
        <v>15.92971559410995</v>
      </c>
      <c r="L9" s="20" t="str">
        <f t="shared" si="4"/>
        <v>ОДНОРОДНЫЕ</v>
      </c>
      <c r="M9" s="10">
        <f t="shared" si="5"/>
        <v>44500</v>
      </c>
      <c r="N9" s="10">
        <f t="shared" si="6"/>
        <v>148.33333333333334</v>
      </c>
      <c r="O9" s="11">
        <f t="shared" si="0"/>
        <v>130</v>
      </c>
      <c r="P9" s="11">
        <f>D9*O9</f>
        <v>39000</v>
      </c>
    </row>
    <row r="10" spans="1:16" s="6" customFormat="1" ht="24" customHeight="1" x14ac:dyDescent="0.2">
      <c r="A10" s="27">
        <v>6</v>
      </c>
      <c r="B10" s="25" t="s">
        <v>30</v>
      </c>
      <c r="C10" s="24" t="s">
        <v>24</v>
      </c>
      <c r="D10" s="22">
        <v>300</v>
      </c>
      <c r="E10" s="23">
        <v>55</v>
      </c>
      <c r="F10" s="11">
        <v>60</v>
      </c>
      <c r="G10" s="11">
        <v>60</v>
      </c>
      <c r="H10" s="10">
        <v>1</v>
      </c>
      <c r="I10" s="10">
        <f t="shared" si="1"/>
        <v>58.333333333333336</v>
      </c>
      <c r="J10" s="11">
        <f t="shared" si="2"/>
        <v>2.8867513459481287</v>
      </c>
      <c r="K10" s="12">
        <f t="shared" si="3"/>
        <v>4.948716593053935</v>
      </c>
      <c r="L10" s="20" t="str">
        <f t="shared" si="4"/>
        <v>ОДНОРОДНЫЕ</v>
      </c>
      <c r="M10" s="10">
        <f t="shared" si="5"/>
        <v>17500</v>
      </c>
      <c r="N10" s="10">
        <f t="shared" si="6"/>
        <v>58.333333333333336</v>
      </c>
      <c r="O10" s="11">
        <f t="shared" si="0"/>
        <v>55</v>
      </c>
      <c r="P10" s="11">
        <f t="shared" si="7"/>
        <v>16500</v>
      </c>
    </row>
    <row r="11" spans="1:16" ht="21" customHeight="1" x14ac:dyDescent="0.2">
      <c r="A11" s="37" t="s">
        <v>21</v>
      </c>
      <c r="B11" s="38"/>
      <c r="C11" s="38"/>
      <c r="D11" s="38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9"/>
      <c r="P11" s="18">
        <f>SUM(P5:P10)</f>
        <v>195000</v>
      </c>
    </row>
    <row r="12" spans="1:16" ht="42" customHeight="1" x14ac:dyDescent="0.2">
      <c r="A12" s="17"/>
      <c r="B12" s="42" t="s">
        <v>31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23.25" customHeight="1" x14ac:dyDescent="0.25">
      <c r="A13" s="13"/>
      <c r="B13" s="26" t="s">
        <v>5</v>
      </c>
      <c r="C13" s="40">
        <v>46307</v>
      </c>
      <c r="D13" s="41"/>
      <c r="E13" s="41"/>
      <c r="F13" s="14"/>
      <c r="G13" s="15"/>
      <c r="H13" s="16"/>
      <c r="I13" s="16"/>
      <c r="J13" s="16"/>
      <c r="K13" s="16"/>
      <c r="L13" s="16"/>
      <c r="M13" s="16"/>
      <c r="N13" s="16"/>
      <c r="O13" s="16"/>
      <c r="P13" s="16"/>
    </row>
    <row r="14" spans="1:16" ht="12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6" ht="36" customHeight="1" x14ac:dyDescent="0.2"/>
    <row r="16" spans="1:16" ht="46.5" customHeight="1" x14ac:dyDescent="0.2"/>
    <row r="17" spans="1:16" ht="36" customHeight="1" x14ac:dyDescent="0.2"/>
    <row r="18" spans="1:16" ht="36" customHeight="1" x14ac:dyDescent="0.2"/>
    <row r="19" spans="1:16" ht="36" customHeight="1" x14ac:dyDescent="0.2"/>
    <row r="20" spans="1:16" ht="36" customHeight="1" x14ac:dyDescent="0.2"/>
    <row r="21" spans="1:16" ht="55.5" customHeight="1" x14ac:dyDescent="0.2"/>
    <row r="22" spans="1:16" ht="36" customHeight="1" x14ac:dyDescent="0.2"/>
    <row r="23" spans="1:16" ht="36" customHeight="1" x14ac:dyDescent="0.2"/>
    <row r="24" spans="1:16" ht="52.5" customHeight="1" x14ac:dyDescent="0.2"/>
    <row r="25" spans="1:16" ht="51" customHeight="1" x14ac:dyDescent="0.2"/>
    <row r="26" spans="1:16" s="3" customFormat="1" ht="32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3" customFormat="1" ht="52.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5.75" customHeight="1" x14ac:dyDescent="0.2"/>
    <row r="29" spans="1:16" s="4" customFormat="1" ht="14.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s="4" customFormat="1" ht="14.2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s="4" customFormat="1" ht="32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s="5" customFormat="1" ht="21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s="4" customFormat="1" ht="14.2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autoFilter ref="A4:P12"/>
  <mergeCells count="15">
    <mergeCell ref="A14:P14"/>
    <mergeCell ref="A1:P1"/>
    <mergeCell ref="A3:A4"/>
    <mergeCell ref="B3:B4"/>
    <mergeCell ref="C3:C4"/>
    <mergeCell ref="D3:D4"/>
    <mergeCell ref="E3:G3"/>
    <mergeCell ref="C2:P2"/>
    <mergeCell ref="A11:O11"/>
    <mergeCell ref="A2:B2"/>
    <mergeCell ref="M3:P3"/>
    <mergeCell ref="C13:E13"/>
    <mergeCell ref="H3:H4"/>
    <mergeCell ref="B12:P12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2025-02-26T06:27:26Z</cp:lastPrinted>
  <dcterms:created xsi:type="dcterms:W3CDTF">2014-01-15T18:15:09Z</dcterms:created>
  <dcterms:modified xsi:type="dcterms:W3CDTF">2026-10-12T11:49:42Z</dcterms:modified>
</cp:coreProperties>
</file>