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M9" i="1" l="1"/>
  <c r="J9" i="1" l="1"/>
  <c r="J10" i="1"/>
  <c r="J11" i="1"/>
  <c r="M11" i="1" s="1"/>
  <c r="J12" i="1"/>
  <c r="M12" i="1" s="1"/>
  <c r="M10" i="1" l="1"/>
  <c r="K10" i="1" l="1"/>
  <c r="L10" i="1" s="1"/>
  <c r="K9" i="1"/>
  <c r="L9" i="1" s="1"/>
  <c r="J8" i="1"/>
  <c r="K12" i="1"/>
  <c r="L12" i="1" s="1"/>
  <c r="K11" i="1"/>
  <c r="L11" i="1" s="1"/>
  <c r="K8" i="1" l="1"/>
  <c r="L8" i="1" s="1"/>
  <c r="M8" i="1"/>
  <c r="M13" i="1" s="1"/>
</calcChain>
</file>

<file path=xl/sharedStrings.xml><?xml version="1.0" encoding="utf-8"?>
<sst xmlns="http://schemas.openxmlformats.org/spreadsheetml/2006/main" count="32" uniqueCount="29">
  <si>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</si>
  <si>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</si>
  <si>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</si>
  <si>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</si>
  <si>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</si>
  <si>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</si>
  <si>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</si>
  <si>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</si>
  <si>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</si>
  <si>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</si>
  <si>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</si>
  <si>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</si>
  <si>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</si>
  <si>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</si>
  <si>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</si>
  <si>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Наименование товара/услуг/ работ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</si>
  <si>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</si>
  <si>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</si>
  <si>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шт.</t>
  </si>
  <si>
    <t>Домкрат</t>
  </si>
  <si>
    <t>Кувалда</t>
  </si>
  <si>
    <t>Ножовка по металлу</t>
  </si>
  <si>
    <t>Полотно ножовочное по металлу Wilpu биметаллическое 300 мм 24 зуб/дюйм</t>
  </si>
  <si>
    <t>Гаечные ключи</t>
  </si>
  <si>
    <t>Обоснование начальной (максимальной) цены Контракта на поставку аварийного комплекта материалов</t>
  </si>
  <si>
    <t>компл.</t>
  </si>
  <si>
    <t>Ценовое предложение 1 вх № 842-з от 08.10.2026</t>
  </si>
  <si>
    <t>Ценовое предложение 2 вх № 843-з от 08.10.2026</t>
  </si>
  <si>
    <t>Ценовое предложение 3 вх № 844-з от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</si>
</sst>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/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2" fontId="0" fillId="0" borderId="0" xfId="0" applyNumberFormat="1" applyBorder="1" applyAlignment="1">
      <alignment vertical="center"/>
    </xf>
    <xf numFmtId="2" fontId="0" fillId="0" borderId="0" xfId="0" applyNumberFormat="1" applyBorder="1"/>
    <xf numFmtId="2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4"/>
  <sheetViews>
    <sheetView tabSelected="1" workbookViewId="0">
      <selection activeCell="O7" sqref="O7:R15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15.85546875" style="2" customWidth="1"/>
    <col min="4" max="4" width="11.42578125" style="1" customWidth="1"/>
    <col min="5" max="5" width="19.7109375" style="4" customWidth="1"/>
    <col min="6" max="6" width="15.140625" style="4" customWidth="1"/>
    <col min="7" max="7" width="14.57031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22.140625" style="1" customWidth="1"/>
    <col min="14" max="14" width="5.28515625" style="1" customWidth="1"/>
    <col min="24" max="24" width="10.5703125" bestFit="1" customWidth="1"/>
  </cols>
  <sheetData>
    <row r="1" spans="1:54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54" x14ac:dyDescent="0.25">
      <c r="A2" s="18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54" ht="14.45" customHeight="1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  <c r="K3" s="20"/>
      <c r="L3" s="20"/>
      <c r="M3" s="20"/>
      <c r="N3" s="20"/>
    </row>
    <row r="4" spans="1:54" ht="72.75" customHeight="1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2" t="s">
        <v>17</v>
      </c>
      <c r="L4" s="22"/>
      <c r="M4" s="22"/>
      <c r="N4" s="22"/>
    </row>
    <row r="5" spans="1:54" ht="15.6" customHeight="1" x14ac:dyDescent="0.25">
      <c r="A5" s="27" t="s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54" ht="62.45" customHeight="1" x14ac:dyDescent="0.25">
      <c r="A6" s="28" t="s">
        <v>3</v>
      </c>
      <c r="B6" s="28" t="s">
        <v>15</v>
      </c>
      <c r="C6" s="28" t="s">
        <v>4</v>
      </c>
      <c r="D6" s="28" t="s">
        <v>5</v>
      </c>
      <c r="E6" s="29" t="s">
        <v>6</v>
      </c>
      <c r="F6" s="29"/>
      <c r="G6" s="29"/>
      <c r="H6" s="29"/>
      <c r="I6" s="29"/>
      <c r="J6" s="30" t="s">
        <v>7</v>
      </c>
      <c r="K6" s="30"/>
      <c r="L6" s="30"/>
      <c r="M6" s="29" t="s">
        <v>8</v>
      </c>
      <c r="N6" s="29"/>
    </row>
    <row r="7" spans="1:54" ht="133.5" customHeight="1" x14ac:dyDescent="0.25">
      <c r="A7" s="28"/>
      <c r="B7" s="28"/>
      <c r="C7" s="28"/>
      <c r="D7" s="28"/>
      <c r="E7" s="3" t="s">
        <v>26</v>
      </c>
      <c r="F7" s="3" t="s">
        <v>27</v>
      </c>
      <c r="G7" s="3" t="s">
        <v>28</v>
      </c>
      <c r="H7" s="7" t="s">
        <v>9</v>
      </c>
      <c r="I7" s="7" t="s">
        <v>10</v>
      </c>
      <c r="J7" s="8" t="s">
        <v>11</v>
      </c>
      <c r="K7" s="7" t="s">
        <v>12</v>
      </c>
      <c r="L7" s="7" t="s">
        <v>13</v>
      </c>
      <c r="M7" s="29" t="s">
        <v>14</v>
      </c>
      <c r="N7" s="29"/>
    </row>
    <row r="8" spans="1:54" s="10" customFormat="1" x14ac:dyDescent="0.25">
      <c r="A8" s="9">
        <v>1</v>
      </c>
      <c r="B8" s="5" t="s">
        <v>19</v>
      </c>
      <c r="C8" s="9" t="s">
        <v>18</v>
      </c>
      <c r="D8" s="9">
        <v>1</v>
      </c>
      <c r="E8" s="5">
        <v>2266</v>
      </c>
      <c r="F8" s="5">
        <v>2166</v>
      </c>
      <c r="G8" s="5">
        <v>2266</v>
      </c>
      <c r="H8" s="9"/>
      <c r="I8" s="9"/>
      <c r="J8" s="6">
        <f t="shared" ref="J8:J12" si="0">AVERAGE(E8:G8)</f>
        <v>2232.6666666666665</v>
      </c>
      <c r="K8" s="6">
        <f t="shared" ref="K8:K10" si="1">SQRT(((SUM((POWER(G8-J8,2)),(POWER(F8-J8,2)),(POWER(E8-J8,2)),)/(COLUMNS(E8:G8)-1))))</f>
        <v>57.735026918962575</v>
      </c>
      <c r="L8" s="6">
        <f t="shared" ref="L8:L10" si="2">K8/J8*100</f>
        <v>2.5859223761852452</v>
      </c>
      <c r="M8" s="16">
        <f>J8*D8</f>
        <v>2232.6666666666665</v>
      </c>
      <c r="N8" s="16"/>
      <c r="O8" s="14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2"/>
    </row>
    <row r="9" spans="1:54" s="10" customFormat="1" x14ac:dyDescent="0.25">
      <c r="A9" s="9">
        <v>2</v>
      </c>
      <c r="B9" s="5" t="s">
        <v>20</v>
      </c>
      <c r="C9" s="9" t="s">
        <v>18</v>
      </c>
      <c r="D9" s="9">
        <v>2</v>
      </c>
      <c r="E9" s="5">
        <v>2066</v>
      </c>
      <c r="F9" s="5">
        <v>2069</v>
      </c>
      <c r="G9" s="5">
        <v>1800</v>
      </c>
      <c r="H9" s="9"/>
      <c r="I9" s="9"/>
      <c r="J9" s="6">
        <f t="shared" si="0"/>
        <v>1978.3333333333333</v>
      </c>
      <c r="K9" s="6">
        <f t="shared" si="1"/>
        <v>154.44848116227411</v>
      </c>
      <c r="L9" s="6">
        <f t="shared" si="2"/>
        <v>7.8069998902581688</v>
      </c>
      <c r="M9" s="16">
        <f>J9*D9</f>
        <v>3956.6666666666665</v>
      </c>
      <c r="N9" s="16"/>
      <c r="O9" s="14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2"/>
    </row>
    <row r="10" spans="1:54" s="10" customFormat="1" x14ac:dyDescent="0.25">
      <c r="A10" s="9">
        <v>3</v>
      </c>
      <c r="B10" s="5" t="s">
        <v>21</v>
      </c>
      <c r="C10" s="9" t="s">
        <v>18</v>
      </c>
      <c r="D10" s="9">
        <v>1</v>
      </c>
      <c r="E10" s="5">
        <v>596</v>
      </c>
      <c r="F10" s="5">
        <v>600</v>
      </c>
      <c r="G10" s="5">
        <v>590</v>
      </c>
      <c r="H10" s="9"/>
      <c r="I10" s="9"/>
      <c r="J10" s="6">
        <f t="shared" si="0"/>
        <v>595.33333333333337</v>
      </c>
      <c r="K10" s="6">
        <f t="shared" si="1"/>
        <v>5.0332229568471663</v>
      </c>
      <c r="L10" s="6">
        <f t="shared" si="2"/>
        <v>0.84544618536066607</v>
      </c>
      <c r="M10" s="16">
        <f t="shared" ref="M9:M10" si="3">J10*D10</f>
        <v>595.33333333333337</v>
      </c>
      <c r="N10" s="16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2"/>
    </row>
    <row r="11" spans="1:54" s="10" customFormat="1" ht="38.25" x14ac:dyDescent="0.25">
      <c r="A11" s="9">
        <v>4</v>
      </c>
      <c r="B11" s="5" t="s">
        <v>22</v>
      </c>
      <c r="C11" s="9" t="s">
        <v>18</v>
      </c>
      <c r="D11" s="9">
        <v>4</v>
      </c>
      <c r="E11" s="5">
        <v>61</v>
      </c>
      <c r="F11" s="5">
        <v>65</v>
      </c>
      <c r="G11" s="5">
        <v>60</v>
      </c>
      <c r="H11" s="9"/>
      <c r="I11" s="9"/>
      <c r="J11" s="6">
        <f t="shared" si="0"/>
        <v>62</v>
      </c>
      <c r="K11" s="6">
        <f t="shared" ref="K11:K12" si="4">SQRT(((SUM((POWER(G11-J11,2)),(POWER(F11-J11,2)),(POWER(E11-J11,2)),)/(COLUMNS(E11:G11)-1))))</f>
        <v>2.6457513110645907</v>
      </c>
      <c r="L11" s="6">
        <f t="shared" ref="L11:L12" si="5">K11/J11*100</f>
        <v>4.2673408242977269</v>
      </c>
      <c r="M11" s="16">
        <f>J11*D11</f>
        <v>248</v>
      </c>
      <c r="N11" s="16"/>
      <c r="O11" s="13"/>
      <c r="P11" s="14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2"/>
    </row>
    <row r="12" spans="1:54" s="10" customFormat="1" x14ac:dyDescent="0.25">
      <c r="A12" s="9">
        <v>5</v>
      </c>
      <c r="B12" s="5" t="s">
        <v>23</v>
      </c>
      <c r="C12" s="9" t="s">
        <v>25</v>
      </c>
      <c r="D12" s="9">
        <v>1</v>
      </c>
      <c r="E12" s="5">
        <v>1152</v>
      </c>
      <c r="F12" s="5">
        <v>1200</v>
      </c>
      <c r="G12" s="5">
        <v>900</v>
      </c>
      <c r="H12" s="9"/>
      <c r="I12" s="9"/>
      <c r="J12" s="6">
        <f t="shared" si="0"/>
        <v>1084</v>
      </c>
      <c r="K12" s="6">
        <f t="shared" si="4"/>
        <v>161.14589662786949</v>
      </c>
      <c r="L12" s="6">
        <f t="shared" si="5"/>
        <v>14.865857622497186</v>
      </c>
      <c r="M12" s="16">
        <f>J12*D12</f>
        <v>1084</v>
      </c>
      <c r="N12" s="16"/>
      <c r="O12" s="14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2"/>
    </row>
    <row r="13" spans="1:54" x14ac:dyDescent="0.2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  <c r="M13" s="31">
        <f>SUM(M8:N12)</f>
        <v>8116.6666666666661</v>
      </c>
      <c r="N13" s="31"/>
      <c r="O13" s="15"/>
      <c r="P13" s="15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</row>
    <row r="14" spans="1:54" x14ac:dyDescent="0.25">
      <c r="J14" s="23"/>
      <c r="K14" s="23"/>
      <c r="L14" s="23"/>
    </row>
  </sheetData>
  <mergeCells count="23">
    <mergeCell ref="J14:L14"/>
    <mergeCell ref="A13:L13"/>
    <mergeCell ref="A5:N5"/>
    <mergeCell ref="A6:A7"/>
    <mergeCell ref="B6:B7"/>
    <mergeCell ref="C6:C7"/>
    <mergeCell ref="D6:D7"/>
    <mergeCell ref="E6:I6"/>
    <mergeCell ref="J6:L6"/>
    <mergeCell ref="M6:N6"/>
    <mergeCell ref="M7:N7"/>
    <mergeCell ref="M13:N13"/>
    <mergeCell ref="M11:N11"/>
    <mergeCell ref="M12:N12"/>
    <mergeCell ref="M8:N8"/>
    <mergeCell ref="M9:N9"/>
    <mergeCell ref="M10:N10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2026-10-15T06:38:14Z</dcterms:modified>
</cp:coreProperties>
</file>