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O\Desktop\Головань А.Е\Контракт (обучение ПБ-октябрь)\"/>
    </mc:Choice>
  </mc:AlternateContent>
  <bookViews>
    <workbookView xWindow="0" yWindow="0" windowWidth="28800" windowHeight="12300"/>
  </bookViews>
  <sheets>
    <sheet name="НМЦК" sheetId="6" r:id="rId1"/>
  </sheets>
  <calcPr calcId="162913" refMode="R1C1"/>
</workbook>
</file>

<file path=xl/calcChain.xml><?xml version="1.0" encoding="utf-8"?>
<calcChain xmlns="http://schemas.openxmlformats.org/spreadsheetml/2006/main">
  <c r="K7" i="6" l="1"/>
  <c r="L7" i="6" s="1"/>
  <c r="M7" i="6" s="1"/>
  <c r="N7" i="6" s="1"/>
  <c r="H7" i="6"/>
  <c r="I7" i="6" s="1"/>
  <c r="J7" i="6" l="1"/>
  <c r="O7" i="6"/>
  <c r="O8" i="6" l="1"/>
  <c r="H11" i="6" l="1"/>
</calcChain>
</file>

<file path=xl/sharedStrings.xml><?xml version="1.0" encoding="utf-8"?>
<sst xmlns="http://schemas.openxmlformats.org/spreadsheetml/2006/main" count="29" uniqueCount="29">
  <si>
    <t>№</t>
  </si>
  <si>
    <t>Ед. изм</t>
  </si>
  <si>
    <t>Наименование предмета контракта</t>
  </si>
  <si>
    <t>Коммерческие предложения (руб./ед.изм.)</t>
  </si>
  <si>
    <t>Среднее квадратичное отклонение</t>
  </si>
  <si>
    <t xml:space="preserve">Средняя арифметическая цена за единицу     &lt;ц&gt; </t>
  </si>
  <si>
    <t>Цена за единицу изм. (руб.)</t>
  </si>
  <si>
    <t>Цена за единицу изм. с округлением (вниз) до сотых долей после запятой (руб.)</t>
  </si>
  <si>
    <t>Оценка однородности совокупности значений выявленных цен, используемых в расчете Н(М)ЦК</t>
  </si>
  <si>
    <t>Н(М)ЦК,  с учетом округления цены за единицу (руб.)</t>
  </si>
  <si>
    <t>Начальная (максимальная) цена контракта определена муниципальным заказчиком посредством метода сопоставимых рыночных цен (анализа рынка), и  с учетом приказа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</si>
  <si>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 xml:space="preserve">рублей </t>
  </si>
  <si>
    <t>Н(М)ЦК, определяемая методом сопоставимых рыночных цен (анализа рынка)</t>
  </si>
  <si>
    <t>ИТОГО (КП1+КП2+КП3):</t>
  </si>
  <si>
    <t>Н(М)ЦК   шт.ед.(руб.)</t>
  </si>
  <si>
    <r>
  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  <r>
      <rPr>
        <sz val="10"/>
        <color indexed="8"/>
        <rFont val="Times New Roman"/>
        <family val="1"/>
        <charset val="204"/>
      </rPr>
      <t/>
    </r>
  </si>
  <si>
    <t xml:space="preserve">Обоснование начальной (максимальной) цены контракта </t>
  </si>
  <si>
    <t xml:space="preserve">Коммерческое предложение    №1 </t>
  </si>
  <si>
    <t xml:space="preserve">Коммерческое предложение №2 </t>
  </si>
  <si>
    <t xml:space="preserve">Коммерческое предложение № 3 </t>
  </si>
  <si>
    <t>Кол-во   шт.</t>
  </si>
  <si>
    <t>В результате проведенного расчета Н(М)ЦК составила:</t>
  </si>
  <si>
    <r>
      <t xml:space="preserve">коэффициент вариации цен V (%)           </t>
    </r>
    <r>
      <rPr>
        <b/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</si>
  <si>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t>ФКУ СИЗО-1 ГУФСИН России по Иркутской области</t>
  </si>
  <si>
    <t>шт</t>
  </si>
  <si>
    <t>Ст. инспектор ГПП ОРиН, лейтенант внутренней службы  ________________ Д.С. Хамаев</t>
  </si>
  <si>
    <t>Профессиональная переподготовка "Специалист по противопожарной профилактике"</t>
  </si>
  <si>
    <t>Обучение по программе профессиональной переподготовки "Пожарная безопасность" с присвоением квалификации "Специалист по противопожарной профилактике".</t>
  </si>
  <si>
    <t>Согласно части 2 статьи 72 Бюджетного кодекса Российской Федерации начальная (максимальная) цена контракта определена в пределах доведенных лимитов и составляет:   7 838,74 (семь тысяч восемьсот тридцать восемь ) 74 копейки.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</si>
</sst>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justify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/>
    </xf>
    <xf numFmtId="9" fontId="2" fillId="0" borderId="0" xfId="0" applyNumberFormat="1" applyFont="1" applyBorder="1" applyAlignment="1">
      <alignment horizontal="right" vertical="top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9" fontId="2" fillId="3" borderId="0" xfId="0" applyNumberFormat="1" applyFont="1" applyFill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0" fontId="2" fillId="0" borderId="0" xfId="0" applyFont="1" applyBorder="1" applyAlignment="1">
      <alignment horizontal="justify"/>
    </xf>
    <xf numFmtId="4" fontId="2" fillId="0" borderId="0" xfId="0" applyNumberFormat="1" applyFont="1"/>
    <xf numFmtId="4" fontId="4" fillId="3" borderId="1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top" wrapText="1"/>
    </xf>
    <xf numFmtId="0" fontId="8" fillId="3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>
      <alignment horizontal="left" vertical="top" wrapText="1"/>
    </xf>
    <xf numFmtId="2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27717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838200</xdr:colOff>
      <xdr:row>5</xdr:row>
      <xdr:rowOff>1362075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0" y="2743200"/>
          <a:ext cx="819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2143125</xdr:rowOff>
    </xdr:from>
    <xdr:to>
      <xdr:col>10</xdr:col>
      <xdr:colOff>1504950</xdr:colOff>
      <xdr:row>5</xdr:row>
      <xdr:rowOff>2505075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86700" y="39624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1028" name="Picture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34350" y="3219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topLeftCell="A4" zoomScale="90" zoomScaleNormal="90" workbookViewId="0">
      <selection activeCell="A12" sqref="A12:O12"/>
    </sheetView>
  </sheetViews>
  <sheetFormatPr defaultColWidth="9.140625" defaultRowHeight="15" x14ac:dyDescent="0.25"/>
  <cols>
    <col min="1" max="1" width="3.140625" style="1" customWidth="1"/>
    <col min="2" max="2" width="70.42578125" style="1" customWidth="1"/>
    <col min="3" max="3" width="9.5703125" style="1" customWidth="1"/>
    <col min="4" max="4" width="9.7109375" style="1" customWidth="1"/>
    <col min="5" max="5" width="12.42578125" style="1" customWidth="1"/>
    <col min="6" max="6" width="12.28515625" style="1" customWidth="1"/>
    <col min="7" max="7" width="12.140625" style="1" customWidth="1"/>
    <col min="8" max="8" width="14.140625" style="1" customWidth="1"/>
    <col min="9" max="9" width="12.5703125" style="1" customWidth="1"/>
    <col min="10" max="10" width="14.28515625" style="1" customWidth="1"/>
    <col min="11" max="11" width="22.7109375" style="1" customWidth="1"/>
    <col min="12" max="12" width="13.42578125" style="1" customWidth="1"/>
    <col min="13" max="13" width="10.85546875" style="1" customWidth="1"/>
    <col min="14" max="14" width="12.42578125" style="1" customWidth="1"/>
    <col min="15" max="15" width="19.140625" style="1" customWidth="1"/>
    <col min="16" max="16" width="9.140625" style="1"/>
    <col min="17" max="17" width="12" style="1" bestFit="1" customWidth="1"/>
    <col min="18" max="16384" width="9.140625" style="1"/>
  </cols>
  <sheetData>
    <row r="1" spans="1:17" ht="27.75" customHeight="1" x14ac:dyDescent="0.25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7" ht="27" customHeight="1" x14ac:dyDescent="0.25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7" ht="13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7" ht="24.75" customHeight="1" x14ac:dyDescent="0.25">
      <c r="A4" s="50" t="s">
        <v>27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7" ht="48" customHeight="1" x14ac:dyDescent="0.25">
      <c r="A5" s="46" t="s">
        <v>0</v>
      </c>
      <c r="B5" s="46" t="s">
        <v>2</v>
      </c>
      <c r="C5" s="46" t="s">
        <v>1</v>
      </c>
      <c r="D5" s="46" t="s">
        <v>20</v>
      </c>
      <c r="E5" s="47" t="s">
        <v>3</v>
      </c>
      <c r="F5" s="47"/>
      <c r="G5" s="47"/>
      <c r="H5" s="48" t="s">
        <v>8</v>
      </c>
      <c r="I5" s="48"/>
      <c r="J5" s="48"/>
      <c r="K5" s="49" t="s">
        <v>12</v>
      </c>
      <c r="L5" s="49"/>
      <c r="M5" s="49"/>
      <c r="N5" s="49"/>
      <c r="O5" s="49"/>
    </row>
    <row r="6" spans="1:17" ht="199.5" customHeight="1" x14ac:dyDescent="0.25">
      <c r="A6" s="46"/>
      <c r="B6" s="46"/>
      <c r="C6" s="46"/>
      <c r="D6" s="46"/>
      <c r="E6" s="3" t="s">
        <v>17</v>
      </c>
      <c r="F6" s="3" t="s">
        <v>18</v>
      </c>
      <c r="G6" s="3" t="s">
        <v>19</v>
      </c>
      <c r="H6" s="4" t="s">
        <v>5</v>
      </c>
      <c r="I6" s="4" t="s">
        <v>4</v>
      </c>
      <c r="J6" s="5" t="s">
        <v>22</v>
      </c>
      <c r="K6" s="4" t="s">
        <v>15</v>
      </c>
      <c r="L6" s="4" t="s">
        <v>6</v>
      </c>
      <c r="M6" s="4" t="s">
        <v>7</v>
      </c>
      <c r="N6" s="4" t="s">
        <v>9</v>
      </c>
      <c r="O6" s="6" t="s">
        <v>14</v>
      </c>
    </row>
    <row r="7" spans="1:17" ht="30" x14ac:dyDescent="0.25">
      <c r="A7" s="29">
        <v>1</v>
      </c>
      <c r="B7" s="30" t="s">
        <v>26</v>
      </c>
      <c r="C7" s="39" t="s">
        <v>24</v>
      </c>
      <c r="D7" s="38">
        <v>2</v>
      </c>
      <c r="E7" s="35">
        <v>3318.11</v>
      </c>
      <c r="F7" s="36">
        <v>3950</v>
      </c>
      <c r="G7" s="37">
        <v>4490</v>
      </c>
      <c r="H7" s="7">
        <f t="shared" ref="H7" si="0">AVERAGE(E7:G7)</f>
        <v>3919.3700000000003</v>
      </c>
      <c r="I7" s="8">
        <f t="shared" ref="I7" si="1">SQRT(((SUM((POWER(E7-H7,2)),(POWER(F7-H7,2)),(POWER(G7-H7,2)))/(COLUMNS(E7:G7)-1))))</f>
        <v>586.54513100016436</v>
      </c>
      <c r="J7" s="8">
        <f t="shared" ref="J7" si="2">I7/H7*100</f>
        <v>14.965291130976771</v>
      </c>
      <c r="K7" s="7">
        <f>((D7/3)*(SUM(E7:G7)))</f>
        <v>7838.74</v>
      </c>
      <c r="L7" s="9">
        <f t="shared" ref="L7" si="3">K7/D7</f>
        <v>3919.37</v>
      </c>
      <c r="M7" s="10">
        <f t="shared" ref="M7" si="4">ROUNDDOWN(L7,2)</f>
        <v>3919.37</v>
      </c>
      <c r="N7" s="11">
        <f>M7*D7</f>
        <v>7838.74</v>
      </c>
      <c r="O7" s="12">
        <f t="shared" ref="O7" si="5">N7</f>
        <v>7838.74</v>
      </c>
    </row>
    <row r="8" spans="1:17" x14ac:dyDescent="0.25">
      <c r="A8" s="13"/>
      <c r="B8" s="33"/>
      <c r="C8" s="15"/>
      <c r="D8" s="16"/>
      <c r="E8" s="17"/>
      <c r="F8" s="17"/>
      <c r="G8" s="17"/>
      <c r="H8" s="18"/>
      <c r="I8" s="19"/>
      <c r="J8" s="19"/>
      <c r="K8" s="43" t="s">
        <v>13</v>
      </c>
      <c r="L8" s="43"/>
      <c r="M8" s="43"/>
      <c r="N8" s="20"/>
      <c r="O8" s="21">
        <f>SUM(O7:O7)</f>
        <v>7838.74</v>
      </c>
    </row>
    <row r="11" spans="1:17" x14ac:dyDescent="0.25">
      <c r="A11" s="24" t="s">
        <v>21</v>
      </c>
      <c r="B11" s="24"/>
      <c r="C11" s="24"/>
      <c r="D11" s="24"/>
      <c r="E11" s="24"/>
      <c r="F11" s="24"/>
      <c r="G11" s="24"/>
      <c r="H11" s="25">
        <f>O8</f>
        <v>7838.74</v>
      </c>
      <c r="I11" s="24" t="s">
        <v>11</v>
      </c>
      <c r="J11" s="24"/>
      <c r="K11" s="24"/>
      <c r="L11" s="24"/>
      <c r="M11" s="24"/>
      <c r="N11" s="24"/>
      <c r="O11" s="24"/>
    </row>
    <row r="12" spans="1:17" x14ac:dyDescent="0.25">
      <c r="A12" s="40" t="s">
        <v>10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7" x14ac:dyDescent="0.25">
      <c r="A13" s="41" t="s">
        <v>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7" s="23" customFormat="1" ht="21.75" customHeight="1" x14ac:dyDescent="0.25">
      <c r="A14" s="42" t="s">
        <v>25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14"/>
      <c r="Q14" s="22"/>
    </row>
    <row r="16" spans="1:17" x14ac:dyDescent="0.25">
      <c r="O16" s="34"/>
    </row>
    <row r="17" spans="1:16" s="27" customFormat="1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6"/>
    </row>
    <row r="18" spans="1:16" ht="36.75" customHeight="1" x14ac:dyDescent="0.25">
      <c r="P18" s="28"/>
    </row>
    <row r="19" spans="1:16" s="32" customFormat="1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1"/>
    </row>
    <row r="20" spans="1:16" ht="19.5" customHeight="1" x14ac:dyDescent="0.25"/>
  </sheetData>
  <mergeCells count="14">
    <mergeCell ref="A1:O1"/>
    <mergeCell ref="A5:A6"/>
    <mergeCell ref="B5:B6"/>
    <mergeCell ref="C5:C6"/>
    <mergeCell ref="D5:D6"/>
    <mergeCell ref="E5:G5"/>
    <mergeCell ref="H5:J5"/>
    <mergeCell ref="K5:O5"/>
    <mergeCell ref="A4:O4"/>
    <mergeCell ref="A12:O12"/>
    <mergeCell ref="A13:O13"/>
    <mergeCell ref="A14:O14"/>
    <mergeCell ref="K8:M8"/>
    <mergeCell ref="A2:O2"/>
  </mergeCells>
  <phoneticPr fontId="0" type="noConversion"/>
  <pageMargins left="0.34" right="0.31" top="0.34" bottom="0.21" header="0.31496062992125984" footer="0.17"/>
  <pageSetup paperSize="9" scale="5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KBO</cp:lastModifiedBy>
  <cp:lastPrinted>2026-09-30T12:51:33Z</cp:lastPrinted>
  <dcterms:created xsi:type="dcterms:W3CDTF">2014-01-15T18:15:09Z</dcterms:created>
  <dcterms:modified xsi:type="dcterms:W3CDTF">2026-10-12T05:13:50Z</dcterms:modified>
</cp:coreProperties>
</file>