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8800" windowHeight="1230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Лист1!$A$27:$J$27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6" i="1" l="1"/>
  <c r="J26" i="1" s="1"/>
  <c r="J27" i="1" s="1"/>
  <c r="C7" i="1" s="1"/>
  <c r="H26" i="1" l="1"/>
  <c r="I26" i="1" s="1"/>
</calcChain>
</file>

<file path=xl/sharedStrings.xml><?xml version="1.0" encoding="utf-8"?>
<sst xmlns="http://schemas.openxmlformats.org/spreadsheetml/2006/main" count="27" uniqueCount="27">
  <si>
    <t>Обоснование начальной (максимальной) цены Контракта</t>
  </si>
  <si>
    <t xml:space="preserve">Основные характеристики объекта закупки                                                                           </t>
  </si>
  <si>
    <t xml:space="preserve">Используемый метод определения НМЦК с обоснованием:                                                                                                </t>
  </si>
  <si>
    <t xml:space="preserve">НМЦК определена в соответствии с приказом Министерства здравоохранения РФ от 15.05.2020 г. № 450н «Об утверждении Порядка определения начальной (максимальной) цены контракта, цены контракта, заключаемого с единственным поставщиком (подрядчиком, исполнителем), начальной цены единицы товара, работы, услуги при осуществлении закупок медицинских изделий»  Метод сопоставимых рыночных цен (в соответствии с подп. "А" п.9 Приказа 450н)
</t>
  </si>
  <si>
    <t xml:space="preserve">Расчет НМЦК                     </t>
  </si>
  <si>
    <t xml:space="preserve">Работник контрактной службы/контрактный управляющий:                                                                                                   </t>
  </si>
  <si>
    <t xml:space="preserve">специалист по закупкам                                          </t>
  </si>
  <si>
    <t xml:space="preserve">________________/ Грановская Н.А. /                                                                </t>
  </si>
  <si>
    <t xml:space="preserve">(подпись/расшифровка подписи)                                                      </t>
  </si>
  <si>
    <r>
      <rPr>
        <b/>
        <sz val="12"/>
        <color theme="1"/>
        <rFont val="Times New Roman"/>
        <charset val="204"/>
      </rPr>
      <t>Расчет начальной (максимальной) цены Контркта</t>
    </r>
    <r>
      <rPr>
        <sz val="12"/>
        <color theme="1"/>
        <rFont val="Times New Roman"/>
        <charset val="204"/>
      </rPr>
      <t xml:space="preserve">                                                                                                                                                                                  </t>
    </r>
  </si>
  <si>
    <t>№</t>
  </si>
  <si>
    <t xml:space="preserve"> Наименование Товаров,                                                                         Единица измерения                     </t>
  </si>
  <si>
    <t xml:space="preserve">Количество (объем) Товара                                                    </t>
  </si>
  <si>
    <t xml:space="preserve">Цена единицы продукции, указанная в источнике №1                                                                                            </t>
  </si>
  <si>
    <t>Цена единицы продукции, указанная в источнике №2</t>
  </si>
  <si>
    <t>Цена единицы продукции, указанная в источнике №3</t>
  </si>
  <si>
    <t xml:space="preserve">Средняя арифметическая величина цены единицы продукции                                                                                                       </t>
  </si>
  <si>
    <t xml:space="preserve">Среднее квадратичное отклонение                                                            </t>
  </si>
  <si>
    <t xml:space="preserve">Коэффициент вариации (%)  (не должен превышать 33%)                                       </t>
  </si>
  <si>
    <t xml:space="preserve">НМЦК (руб.)    (без учета НДС)              </t>
  </si>
  <si>
    <r>
      <rPr>
        <b/>
        <sz val="10"/>
        <color theme="1"/>
        <rFont val="Times New Roman"/>
        <charset val="204"/>
      </rPr>
      <t>Начальная (максимальная) цена Контракта (руб.)</t>
    </r>
    <r>
      <rPr>
        <sz val="10"/>
        <color theme="1"/>
        <rFont val="Times New Roman"/>
        <charset val="204"/>
      </rPr>
      <t xml:space="preserve">                                                                                          </t>
    </r>
  </si>
  <si>
    <t xml:space="preserve">Предмет закупки: Многофункциональный портативный прибор для измерения электрических параметров без разрыва цепи (токоизмерительные клещи) </t>
  </si>
  <si>
    <t>Дата подготовки обоснования НМЦК:       05.10.2026 г.</t>
  </si>
  <si>
    <t>Срок поставки:  в течение 10 (десяти) дней со дня заключения Контракта</t>
  </si>
  <si>
    <t xml:space="preserve">Место поставки: Московская область,  г.о.  Серпухов, ул. Весенняя, д.10
</t>
  </si>
  <si>
    <t>26.51.45.190, Многофункциональный портативный прибор для измерения электрических параметров без разрыва цепи (токоизмерительные клещи), шт.</t>
  </si>
  <si>
    <t>В реестре российской промышленной продукции товар  с характеристиками, соответствующими потребности заказчика отсутствует. Заказчиком в соответствии с абз.3 пп а п.4 Постановления №1875 направлено уведомление в Министерство промышленности и торговли РФ.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</si>
</sst>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\ ##0.00_р_._-;\-* #\ ##0.00_р_._-;_-* &quot;-&quot;??_р_._-;_-@_-"/>
    <numFmt numFmtId="165" formatCode="_-* #\ ##0.00&quot;р.&quot;_-;\-* #\ ##0.00&quot;р.&quot;_-;_-* &quot;-&quot;??&quot;р.&quot;_-;_-@_-"/>
  </numFmts>
  <fonts count="12">
    <font>
      <sz val="11"/>
      <color theme="1"/>
      <name val="Calibri"/>
      <charset val="134"/>
      <scheme val="minor"/>
    </font>
    <font>
      <sz val="14"/>
      <color theme="1"/>
      <name val="Times New Roman"/>
      <charset val="204"/>
    </font>
    <font>
      <sz val="11"/>
      <color theme="1"/>
      <name val="Times New Roman"/>
      <charset val="204"/>
    </font>
    <font>
      <b/>
      <sz val="16"/>
      <color theme="1"/>
      <name val="Times New Roman"/>
      <charset val="204"/>
    </font>
    <font>
      <b/>
      <sz val="14"/>
      <color theme="1"/>
      <name val="Times New Roman"/>
      <charset val="204"/>
    </font>
    <font>
      <b/>
      <sz val="12"/>
      <color theme="1"/>
      <name val="Times New Roman"/>
      <charset val="204"/>
    </font>
    <font>
      <sz val="10"/>
      <color theme="1"/>
      <name val="Times New Roman"/>
      <charset val="204"/>
    </font>
    <font>
      <b/>
      <sz val="10"/>
      <color theme="1"/>
      <name val="Times New Roman"/>
      <charset val="204"/>
    </font>
    <font>
      <sz val="11"/>
      <color theme="1"/>
      <name val="Calibri"/>
      <charset val="134"/>
      <scheme val="minor"/>
    </font>
    <font>
      <sz val="12"/>
      <color theme="1"/>
      <name val="Times New Roman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rgb="FF000000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3">
    <xf numFmtId="0" fontId="0" fillId="0" borderId="0"/>
    <xf numFmtId="164" fontId="8" fillId="0" borderId="0" applyFont="0" applyFill="0" applyBorder="0" applyAlignment="0" applyProtection="0"/>
    <xf numFmtId="165" fontId="8" fillId="0" borderId="0" applyFont="0" applyFill="0" applyBorder="0" applyAlignment="0" applyProtection="0"/>
  </cellStyleXfs>
  <cellXfs count="51">
    <xf numFmtId="0" fontId="0" fillId="0" borderId="0" xfId="0"/>
    <xf numFmtId="0" fontId="1" fillId="0" borderId="0" xfId="0" applyFont="1"/>
    <xf numFmtId="165" fontId="2" fillId="0" borderId="0" xfId="2" applyFont="1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9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justify" vertical="center"/>
    </xf>
    <xf numFmtId="0" fontId="6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 wrapText="1"/>
    </xf>
    <xf numFmtId="2" fontId="6" fillId="0" borderId="5" xfId="0" applyNumberFormat="1" applyFont="1" applyFill="1" applyBorder="1" applyAlignment="1">
      <alignment vertical="center" wrapText="1"/>
    </xf>
    <xf numFmtId="164" fontId="6" fillId="0" borderId="5" xfId="1" applyFont="1" applyBorder="1" applyAlignment="1">
      <alignment horizontal="right" vertical="center" wrapText="1"/>
    </xf>
    <xf numFmtId="0" fontId="2" fillId="0" borderId="17" xfId="0" applyFont="1" applyBorder="1" applyAlignment="1">
      <alignment horizontal="center" vertical="center"/>
    </xf>
    <xf numFmtId="164" fontId="6" fillId="0" borderId="20" xfId="1" applyFont="1" applyFill="1" applyBorder="1" applyAlignment="1">
      <alignment horizontal="right" vertical="center" wrapText="1"/>
    </xf>
    <xf numFmtId="165" fontId="6" fillId="0" borderId="26" xfId="2" applyFont="1" applyBorder="1" applyAlignment="1">
      <alignment horizontal="right" vertical="center" wrapText="1"/>
    </xf>
    <xf numFmtId="164" fontId="4" fillId="0" borderId="11" xfId="0" applyNumberFormat="1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top" wrapText="1"/>
    </xf>
    <xf numFmtId="0" fontId="6" fillId="0" borderId="25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left" vertical="center" wrapText="1"/>
    </xf>
    <xf numFmtId="0" fontId="1" fillId="0" borderId="20" xfId="0" applyFont="1" applyFill="1" applyBorder="1" applyAlignment="1">
      <alignment horizontal="left" vertical="center" wrapText="1"/>
    </xf>
    <xf numFmtId="165" fontId="7" fillId="0" borderId="18" xfId="2" applyFont="1" applyBorder="1" applyAlignment="1">
      <alignment vertical="center" wrapText="1"/>
    </xf>
    <xf numFmtId="165" fontId="7" fillId="0" borderId="8" xfId="2" applyFont="1" applyBorder="1" applyAlignment="1">
      <alignment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11" fillId="0" borderId="0" xfId="0" applyFont="1" applyAlignment="1">
      <alignment horizontal="center" wrapText="1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690493</xdr:colOff>
      <xdr:row>24</xdr:row>
      <xdr:rowOff>267761</xdr:rowOff>
    </xdr:from>
    <xdr:to>
      <xdr:col>10</xdr:col>
      <xdr:colOff>0</xdr:colOff>
      <xdr:row>24</xdr:row>
      <xdr:rowOff>823039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38870" y="9506585"/>
          <a:ext cx="1271905" cy="555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"/>
  <sheetViews>
    <sheetView tabSelected="1" topLeftCell="A16" workbookViewId="0">
      <selection activeCell="N33" sqref="N33"/>
    </sheetView>
  </sheetViews>
  <sheetFormatPr defaultColWidth="9.140625" defaultRowHeight="15"/>
  <cols>
    <col min="1" max="1" width="3.7109375" style="3" customWidth="1"/>
    <col min="2" max="2" width="53.42578125" style="3" customWidth="1"/>
    <col min="3" max="3" width="10.140625" style="3" customWidth="1"/>
    <col min="4" max="6" width="10.42578125" style="3" customWidth="1"/>
    <col min="7" max="7" width="11.7109375" style="3" customWidth="1"/>
    <col min="8" max="9" width="10.42578125" style="3" customWidth="1"/>
    <col min="10" max="10" width="19" style="3" customWidth="1"/>
    <col min="11" max="11" width="12.140625" style="3" customWidth="1"/>
    <col min="12" max="16384" width="9.140625" style="3"/>
  </cols>
  <sheetData>
    <row r="1" spans="2:10" s="1" customFormat="1" ht="20.25">
      <c r="C1" s="4" t="s">
        <v>0</v>
      </c>
    </row>
    <row r="2" spans="2:10" s="1" customFormat="1" ht="18.75">
      <c r="B2" s="5"/>
    </row>
    <row r="3" spans="2:10" s="1" customFormat="1" ht="44.25" customHeight="1">
      <c r="B3" s="40" t="s">
        <v>1</v>
      </c>
      <c r="C3" s="30" t="s">
        <v>21</v>
      </c>
      <c r="D3" s="31"/>
      <c r="E3" s="31"/>
      <c r="F3" s="31"/>
      <c r="G3" s="31"/>
      <c r="H3" s="31"/>
      <c r="I3" s="31"/>
      <c r="J3" s="32"/>
    </row>
    <row r="4" spans="2:10" s="1" customFormat="1" ht="57" customHeight="1">
      <c r="B4" s="41"/>
      <c r="C4" s="33" t="s">
        <v>23</v>
      </c>
      <c r="D4" s="34"/>
      <c r="E4" s="34"/>
      <c r="F4" s="34"/>
      <c r="G4" s="34"/>
      <c r="H4" s="34"/>
      <c r="I4" s="34"/>
      <c r="J4" s="35"/>
    </row>
    <row r="5" spans="2:10" s="1" customFormat="1" ht="59.25" customHeight="1">
      <c r="B5" s="42"/>
      <c r="C5" s="46" t="s">
        <v>24</v>
      </c>
      <c r="D5" s="23"/>
      <c r="E5" s="23"/>
      <c r="F5" s="23"/>
      <c r="G5" s="23"/>
      <c r="H5" s="23"/>
      <c r="I5" s="23"/>
      <c r="J5" s="24"/>
    </row>
    <row r="6" spans="2:10" s="1" customFormat="1" ht="146.25" customHeight="1">
      <c r="B6" s="6" t="s">
        <v>2</v>
      </c>
      <c r="C6" s="40" t="s">
        <v>3</v>
      </c>
      <c r="D6" s="47"/>
      <c r="E6" s="47"/>
      <c r="F6" s="47"/>
      <c r="G6" s="47"/>
      <c r="H6" s="47"/>
      <c r="I6" s="47"/>
      <c r="J6" s="48"/>
    </row>
    <row r="7" spans="2:10" s="1" customFormat="1" ht="43.5" customHeight="1">
      <c r="B7" s="7" t="s">
        <v>4</v>
      </c>
      <c r="C7" s="19">
        <f>J27</f>
        <v>2655.71</v>
      </c>
      <c r="D7" s="20"/>
      <c r="E7" s="20"/>
      <c r="F7" s="20"/>
      <c r="G7" s="20"/>
      <c r="H7" s="20"/>
      <c r="I7" s="20"/>
      <c r="J7" s="21"/>
    </row>
    <row r="8" spans="2:10" s="1" customFormat="1" ht="37.5" customHeight="1">
      <c r="B8" s="22" t="s">
        <v>22</v>
      </c>
      <c r="C8" s="23"/>
      <c r="D8" s="23"/>
      <c r="E8" s="23"/>
      <c r="F8" s="23"/>
      <c r="G8" s="23"/>
      <c r="H8" s="23"/>
      <c r="I8" s="23"/>
      <c r="J8" s="24"/>
    </row>
    <row r="9" spans="2:10" s="1" customFormat="1" ht="18.75">
      <c r="B9" s="8"/>
    </row>
    <row r="10" spans="2:10" s="1" customFormat="1" ht="18.75">
      <c r="B10" s="9" t="s">
        <v>5</v>
      </c>
    </row>
    <row r="11" spans="2:10" s="1" customFormat="1" ht="18.75">
      <c r="B11" s="10" t="s">
        <v>6</v>
      </c>
    </row>
    <row r="12" spans="2:10" s="1" customFormat="1" ht="18.75">
      <c r="B12" s="10"/>
    </row>
    <row r="13" spans="2:10" s="1" customFormat="1" ht="18.75">
      <c r="B13" s="10" t="s">
        <v>7</v>
      </c>
    </row>
    <row r="14" spans="2:10" s="1" customFormat="1" ht="18.75">
      <c r="B14" s="10" t="s">
        <v>8</v>
      </c>
    </row>
    <row r="15" spans="2:10" s="1" customFormat="1" ht="18.75">
      <c r="B15" s="10"/>
    </row>
    <row r="16" spans="2:10" s="1" customFormat="1" ht="18.75">
      <c r="B16" s="10"/>
    </row>
    <row r="17" spans="1:10" s="1" customFormat="1" ht="18.75">
      <c r="B17" s="10"/>
    </row>
    <row r="18" spans="1:10" s="1" customFormat="1" ht="18.75">
      <c r="B18" s="10"/>
    </row>
    <row r="19" spans="1:10" s="1" customFormat="1" ht="18.75">
      <c r="B19" s="10"/>
    </row>
    <row r="20" spans="1:10" s="1" customFormat="1" ht="18.75">
      <c r="B20" s="10"/>
    </row>
    <row r="21" spans="1:10" s="1" customFormat="1" ht="18.75">
      <c r="B21" s="10"/>
    </row>
    <row r="22" spans="1:10" s="1" customFormat="1" ht="18.75">
      <c r="B22" s="10"/>
    </row>
    <row r="23" spans="1:10" ht="21.75" customHeight="1">
      <c r="A23" s="25" t="s">
        <v>9</v>
      </c>
      <c r="B23" s="26"/>
      <c r="C23" s="26"/>
      <c r="D23" s="26"/>
      <c r="E23" s="26"/>
      <c r="F23" s="26"/>
      <c r="G23" s="26"/>
      <c r="H23" s="26"/>
      <c r="I23" s="26"/>
      <c r="J23" s="27"/>
    </row>
    <row r="24" spans="1:10" ht="15" customHeight="1">
      <c r="A24" s="38" t="s">
        <v>10</v>
      </c>
      <c r="B24" s="43" t="s">
        <v>11</v>
      </c>
      <c r="C24" s="44" t="s">
        <v>12</v>
      </c>
      <c r="D24" s="45" t="s">
        <v>13</v>
      </c>
      <c r="E24" s="45" t="s">
        <v>14</v>
      </c>
      <c r="F24" s="45" t="s">
        <v>15</v>
      </c>
      <c r="G24" s="44" t="s">
        <v>16</v>
      </c>
      <c r="H24" s="43" t="s">
        <v>17</v>
      </c>
      <c r="I24" s="43" t="s">
        <v>18</v>
      </c>
      <c r="J24" s="28" t="s">
        <v>19</v>
      </c>
    </row>
    <row r="25" spans="1:10" ht="99" customHeight="1">
      <c r="A25" s="39"/>
      <c r="B25" s="43"/>
      <c r="C25" s="44"/>
      <c r="D25" s="45"/>
      <c r="E25" s="45"/>
      <c r="F25" s="45"/>
      <c r="G25" s="44"/>
      <c r="H25" s="43"/>
      <c r="I25" s="43"/>
      <c r="J25" s="29"/>
    </row>
    <row r="26" spans="1:10" ht="38.25">
      <c r="A26" s="12">
        <v>1</v>
      </c>
      <c r="B26" s="13" t="s">
        <v>25</v>
      </c>
      <c r="C26" s="11">
        <v>1</v>
      </c>
      <c r="D26" s="14">
        <v>2592.13</v>
      </c>
      <c r="E26" s="14">
        <v>2860</v>
      </c>
      <c r="F26" s="14">
        <v>2515</v>
      </c>
      <c r="G26" s="15">
        <f t="shared" ref="G26" si="0">ROUND((D26+E26+F26)/3,2)</f>
        <v>2655.71</v>
      </c>
      <c r="H26" s="15">
        <f t="shared" ref="H26" si="1">SQRT(((D26-G26)*(D26-G26)+(E26-G26)*(E26-G26)+(F26-G26)*(F26-G26))/(3-1))</f>
        <v>181.07474230272976</v>
      </c>
      <c r="I26" s="15">
        <f t="shared" ref="I26" si="2">H26/G26*100</f>
        <v>6.8183175987863791</v>
      </c>
      <c r="J26" s="17">
        <f t="shared" ref="J26" si="3">G26*C26</f>
        <v>2655.71</v>
      </c>
    </row>
    <row r="27" spans="1:10" s="2" customFormat="1" ht="15.75" thickBot="1">
      <c r="A27" s="16"/>
      <c r="B27" s="36" t="s">
        <v>20</v>
      </c>
      <c r="C27" s="37"/>
      <c r="D27" s="37"/>
      <c r="E27" s="37"/>
      <c r="F27" s="37"/>
      <c r="G27" s="37"/>
      <c r="H27" s="37"/>
      <c r="I27" s="37"/>
      <c r="J27" s="18">
        <f>SUM(J26:J26)</f>
        <v>2655.71</v>
      </c>
    </row>
    <row r="30" spans="1:10" ht="45" customHeight="1">
      <c r="B30" s="50" t="s">
        <v>26</v>
      </c>
      <c r="C30" s="49"/>
      <c r="D30" s="49"/>
      <c r="E30" s="49"/>
      <c r="F30" s="49"/>
      <c r="G30" s="49"/>
      <c r="H30" s="49"/>
      <c r="I30" s="49"/>
      <c r="J30" s="49"/>
    </row>
  </sheetData>
  <mergeCells count="20">
    <mergeCell ref="B30:J30"/>
    <mergeCell ref="B27:I27"/>
    <mergeCell ref="A24:A25"/>
    <mergeCell ref="B3:B5"/>
    <mergeCell ref="B24:B25"/>
    <mergeCell ref="C24:C25"/>
    <mergeCell ref="D24:D25"/>
    <mergeCell ref="E24:E25"/>
    <mergeCell ref="F24:F25"/>
    <mergeCell ref="G24:G25"/>
    <mergeCell ref="H24:H25"/>
    <mergeCell ref="I24:I25"/>
    <mergeCell ref="C5:J5"/>
    <mergeCell ref="C6:J6"/>
    <mergeCell ref="C7:J7"/>
    <mergeCell ref="B8:J8"/>
    <mergeCell ref="A23:J23"/>
    <mergeCell ref="J24:J25"/>
    <mergeCell ref="C3:J3"/>
    <mergeCell ref="C4:J4"/>
  </mergeCells>
  <pageMargins left="0.31496062992126" right="0.31496062992126" top="0.35433070866141703" bottom="0.35433070866141703" header="0.31496062992126" footer="0.31496062992126"/>
  <pageSetup paperSize="9" scale="5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16" sqref="J16"/>
    </sheetView>
  </sheetViews>
  <sheetFormatPr defaultColWidth="9" defaultRowHeight="15"/>
  <sheetData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Natalya</cp:lastModifiedBy>
  <dcterms:created xsi:type="dcterms:W3CDTF">2006-09-16T00:00:00Z</dcterms:created>
  <dcterms:modified xsi:type="dcterms:W3CDTF">2026-10-07T08:29:35Z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FD69B45D57694047917CBF55276DF57C_12</vt:lpwstr>
  </property>
  <property fmtid="{D5CDD505-2E9C-101B-9397-08002B2CF9AE}" pid="3" name="KSOProductBuildVer">
    <vt:lpwstr>1049-12.2.0.23197</vt:lpwstr>
  </property>
</Properties>
</file>