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ЗАКУПКИ, БЮДЖЕТ, ПЛАНИРОВАНИЕ\Закупки 2026\Заявки\Пенза\Спецпроверка\"/>
    </mc:Choice>
  </mc:AlternateContent>
  <bookViews>
    <workbookView xWindow="0" yWindow="0" windowWidth="28800" windowHeight="12300"/>
  </bookViews>
  <sheets>
    <sheet name="Лист1" sheetId="1" r:id="rId1"/>
  </sheets>
  <definedNames>
    <definedName name="_ftn1" localSheetId="0">Лист1!#REF!</definedName>
    <definedName name="_ftn10" localSheetId="0">Лист1!#REF!</definedName>
    <definedName name="_ftn11" localSheetId="0">Лист1!#REF!</definedName>
    <definedName name="_ftn2" localSheetId="0">Лист1!#REF!</definedName>
    <definedName name="_ftn3" localSheetId="0">Лист1!#REF!</definedName>
    <definedName name="_ftn4" localSheetId="0">Лист1!#REF!</definedName>
    <definedName name="_ftn5" localSheetId="0">Лист1!#REF!</definedName>
    <definedName name="_ftn6" localSheetId="0">Лист1!#REF!</definedName>
    <definedName name="_ftn7" localSheetId="0">Лист1!#REF!</definedName>
    <definedName name="_ftn8" localSheetId="0">Лист1!#REF!</definedName>
    <definedName name="_ftn9" localSheetId="0">Лист1!#REF!</definedName>
    <definedName name="_ftnref1" localSheetId="0">Лист1!$A$1</definedName>
    <definedName name="_ftnref10" localSheetId="0">Лист1!#REF!</definedName>
    <definedName name="_ftnref11" localSheetId="0">Лист1!#REF!</definedName>
    <definedName name="_ftnref2" localSheetId="0">Лист1!$A$4</definedName>
    <definedName name="_ftnref3" localSheetId="0">Лист1!$F$12</definedName>
    <definedName name="_ftnref4" localSheetId="0">Лист1!$O$12</definedName>
    <definedName name="_ftnref5" localSheetId="0">Лист1!$A$7</definedName>
    <definedName name="_ftnref6" localSheetId="0">Лист1!$G$13</definedName>
    <definedName name="_ftnref7" localSheetId="0">Лист1!$L$13</definedName>
    <definedName name="_ftnref8" localSheetId="0">Лист1!$M$13</definedName>
    <definedName name="_ftnref9" localSheetId="0">Лист1!$G$14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8" i="1" l="1"/>
  <c r="M18" i="1" s="1"/>
  <c r="K19" i="1"/>
  <c r="M19" i="1" s="1"/>
  <c r="K20" i="1"/>
  <c r="M20" i="1" s="1"/>
  <c r="K21" i="1"/>
  <c r="M21" i="1" s="1"/>
  <c r="J18" i="1"/>
  <c r="J19" i="1"/>
  <c r="J20" i="1"/>
  <c r="J21" i="1"/>
  <c r="K17" i="1" l="1"/>
  <c r="M17" i="1" s="1"/>
  <c r="J17" i="1" l="1"/>
  <c r="M22" i="1" l="1"/>
</calcChain>
</file>

<file path=xl/sharedStrings.xml><?xml version="1.0" encoding="utf-8"?>
<sst xmlns="http://schemas.openxmlformats.org/spreadsheetml/2006/main" count="54" uniqueCount="36">
  <si>
    <t>Информация о валюте, используемой для формирования цены контракта и расчетов с поставщиками: Валютой контракта является рубль Российской Федерации.</t>
  </si>
  <si>
    <t>Наименование товара, работы, услуги согласно описанию объекта закупки</t>
  </si>
  <si>
    <t>Единица измерений</t>
  </si>
  <si>
    <t>Расчет НМЦК(ЦК)</t>
  </si>
  <si>
    <t>Коэфф. вариации (v)</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</si>
  <si>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 Не применяется.</t>
  </si>
  <si>
    <t>№ п/п</t>
  </si>
  <si>
    <r>
      <t>Обоснование начальной (максимальной) цены контракта</t>
    </r>
    <r>
      <rPr>
        <b/>
        <sz val="12"/>
        <color rgb="FFFF0000"/>
        <rFont val="Times New Roman"/>
        <family val="1"/>
        <charset val="204"/>
      </rPr>
      <t/>
    </r>
  </si>
  <si>
    <t xml:space="preserve">Наименование товара, работы, услуги по КТРУ </t>
  </si>
  <si>
    <t>Типовая принадлежность</t>
  </si>
  <si>
    <t>Кол-во</t>
  </si>
  <si>
    <t>Ценовые значения анализа рынка</t>
  </si>
  <si>
    <t>Цена за единицу с учетом нормативных затрат</t>
  </si>
  <si>
    <t>Итоговое значение НМЦК (ЦК) (руб.)</t>
  </si>
  <si>
    <t>Штука</t>
  </si>
  <si>
    <t>Итого цена единицы товара (работы, услуги) в том числе с учетом ЛБО (руб.)</t>
  </si>
  <si>
    <t>НМЦК (ЦК)/цена единицы товара (работы, услуги) с учетом ЛБО (руб.)</t>
  </si>
  <si>
    <t>Цена за ед. (руб.)</t>
  </si>
  <si>
    <t xml:space="preserve">Итого НМЦК </t>
  </si>
  <si>
    <t>*</t>
  </si>
  <si>
    <t>Наименьшая рыночная цена за единицу (руб.)</t>
  </si>
  <si>
    <t>74.90.20.149/КТРУ отсутствует</t>
  </si>
  <si>
    <t>-</t>
  </si>
  <si>
    <t xml:space="preserve">В соответствии с частью 4.4. раздела IV "Особенности определения и контроля НМЦК" Положения об организации и осуществлении в Федеральном казенном учреждении "Центр по обеспечению деятельности Казначейства России" и его филиалах контроля правильности определения начальной (максимальной) цены государственного контракта, цены государственного контракта, заключаемого с единственным поставщиком (подрядчиком, исполнителем), начальной суммы цен единиц товара, работы, услуги при осуществлении закупок товаров, работ, услуг утвержденный Приказом Федерального казенного учреждения "Центр по обеспечению деятельности Казначейства России" от "22" ноября 2023 г. № 1289 в случае закупки у единственного поставщика в расчете НМЦК указывается наименьшая полученная ценовая информация (цена, на основании которой проводится закупка). </t>
  </si>
  <si>
    <r>
      <t xml:space="preserve">Используемый метод определения НМЦК </t>
    </r>
    <r>
      <rPr>
        <u/>
        <sz val="12"/>
        <color theme="1"/>
        <rFont val="Times New Roman"/>
        <family val="1"/>
        <charset val="204"/>
      </rPr>
      <t>Метод сопоставимых рыночных цен (анализ рынка)</t>
    </r>
  </si>
  <si>
    <r>
      <t xml:space="preserve">Дата подготовки обоснования НМЦК </t>
    </r>
    <r>
      <rPr>
        <u/>
        <sz val="12"/>
        <rFont val="Times New Roman"/>
        <family val="1"/>
        <charset val="204"/>
      </rPr>
      <t>01.10.2026</t>
    </r>
  </si>
  <si>
    <r>
      <t xml:space="preserve">Предмет контракта </t>
    </r>
    <r>
      <rPr>
        <u/>
        <sz val="12"/>
        <color theme="1"/>
        <rFont val="Times New Roman"/>
        <family val="1"/>
        <charset val="204"/>
      </rPr>
      <t>Оказание услуг по проведению специальных проверок технических средств на соответствие специальным требованиям по защите информации для нужд Управления Федерального казначейства по Пензенской области</t>
    </r>
  </si>
  <si>
    <r>
      <t xml:space="preserve">Реквизиты запросов ценовой информации (в т.ч. в ЕИС) </t>
    </r>
    <r>
      <rPr>
        <u/>
        <sz val="12"/>
        <color theme="1"/>
        <rFont val="Times New Roman"/>
        <family val="1"/>
        <charset val="204"/>
      </rPr>
      <t>Запрос направлен в 9 организаций: исх. от 24.09.2026 № 59-09-18/4998, в ЕИС от 24.09.2026 № № 0811400000126000790 ответ получен от 3 (трех) организаций, на основании данной информации произведен расчет НМЦК: Источник № 1 – вх. от 25.09.2026 № 7398, Источник № 2 - вх. от 28.09.2026 № 7449, Источник № 3 - вх. от 01.10.2026 № 7672</t>
    </r>
  </si>
  <si>
    <t>Источник № 1
КП от 25.09.2026 № 7398</t>
  </si>
  <si>
    <t>Источник № 2
КП от 28.09.2026 № 7449</t>
  </si>
  <si>
    <t>Источник № 3
КП от 01.10.2026 № 7672</t>
  </si>
  <si>
    <t>Тонер-картридж для МФУ Kyocera ECOSYS M4125dn</t>
  </si>
  <si>
    <t>Драм-картридж для МФУ Kyocera ECOSYS M4125dn</t>
  </si>
  <si>
    <t>Тонер-картридж для МФУ Kyocera ECOSYS M3145dn</t>
  </si>
  <si>
    <t>Драм-картридж для МФУ Kyocera ECOSYS M3145dn</t>
  </si>
  <si>
    <t>Картридж для HP Laser Jet 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</si>
</sst>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2"/>
      <color rgb="FFFF0000"/>
      <name val="Times New Roman"/>
      <family val="1"/>
      <charset val="204"/>
    </font>
    <font>
      <sz val="11"/>
      <color theme="1"/>
      <name val="Calibri"/>
      <family val="2"/>
      <charset val="204"/>
      <scheme val="minor"/>
    </font>
    <font>
      <u/>
      <sz val="12"/>
      <color theme="1"/>
      <name val="Times New Roman"/>
      <family val="1"/>
      <charset val="204"/>
    </font>
    <font>
      <sz val="12"/>
      <name val="Times New Roman"/>
      <family val="1"/>
      <charset val="204"/>
    </font>
    <font>
      <u/>
      <sz val="12"/>
      <name val="Times New Roman"/>
      <family val="1"/>
      <charset val="204"/>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2">
    <xf numFmtId="0" fontId="0" fillId="0" borderId="0"/>
    <xf numFmtId="43" fontId="4" fillId="0" borderId="0" applyFont="0" applyFill="0" applyBorder="0" applyAlignment="0" applyProtection="0"/>
  </cellStyleXfs>
  <cellXfs count="40">
    <xf numFmtId="0" fontId="0" fillId="0" borderId="0" xfId="0"/>
    <xf numFmtId="0" fontId="1" fillId="0" borderId="0" xfId="0" applyFont="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wrapText="1"/>
    </xf>
    <xf numFmtId="0" fontId="1" fillId="0" borderId="0" xfId="0" applyFont="1" applyAlignment="1">
      <alignment vertical="center" wrapText="1"/>
    </xf>
    <xf numFmtId="0" fontId="1" fillId="0" borderId="8"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1" fillId="0" borderId="0" xfId="0" applyFont="1" applyAlignment="1">
      <alignment horizontal="left" vertical="center" wrapText="1"/>
    </xf>
    <xf numFmtId="4" fontId="1" fillId="0" borderId="5" xfId="1"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3" borderId="5" xfId="1"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applyAlignment="1">
      <alignment horizontal="center" wrapText="1"/>
    </xf>
    <xf numFmtId="0" fontId="6" fillId="0" borderId="0" xfId="0" applyFont="1" applyAlignment="1">
      <alignment horizontal="left" vertical="center" wrapText="1"/>
    </xf>
    <xf numFmtId="0" fontId="1" fillId="0" borderId="0" xfId="0" applyFont="1" applyAlignment="1">
      <alignment horizontal="left"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0" fontId="2" fillId="0" borderId="7" xfId="0" applyFont="1" applyBorder="1" applyAlignment="1">
      <alignment horizontal="right" vertical="center" wrapText="1"/>
    </xf>
    <xf numFmtId="0" fontId="2" fillId="0" borderId="6" xfId="0" applyFont="1" applyBorder="1" applyAlignment="1">
      <alignment horizontal="right" vertical="center" wrapText="1"/>
    </xf>
    <xf numFmtId="0" fontId="2" fillId="0" borderId="4" xfId="0" applyFont="1" applyBorder="1" applyAlignment="1">
      <alignment horizontal="right"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tabSelected="1" zoomScale="85" zoomScaleNormal="85" workbookViewId="0">
      <selection activeCell="M22" sqref="M22:N22"/>
    </sheetView>
  </sheetViews>
  <sheetFormatPr defaultRowHeight="15.75" x14ac:dyDescent="0.25"/>
  <cols>
    <col min="1" max="1" width="9.140625" style="4"/>
    <col min="2" max="2" width="39.85546875" style="4" customWidth="1"/>
    <col min="3" max="3" width="38.5703125" style="4" customWidth="1"/>
    <col min="4" max="4" width="32.140625" style="4" customWidth="1"/>
    <col min="5" max="10" width="12.85546875" style="4" customWidth="1"/>
    <col min="11" max="11" width="14.28515625" style="4" customWidth="1"/>
    <col min="12" max="12" width="14.7109375" style="4" customWidth="1"/>
    <col min="13" max="13" width="15.85546875" style="4" customWidth="1"/>
    <col min="14" max="14" width="6" style="4" customWidth="1"/>
    <col min="15" max="16" width="12.85546875" style="4" customWidth="1"/>
    <col min="17" max="16384" width="9.140625" style="4"/>
  </cols>
  <sheetData>
    <row r="1" spans="1:17" x14ac:dyDescent="0.25">
      <c r="A1" s="25" t="s">
        <v>7</v>
      </c>
      <c r="B1" s="25"/>
      <c r="C1" s="25"/>
      <c r="D1" s="25"/>
      <c r="E1" s="25"/>
      <c r="F1" s="25"/>
      <c r="G1" s="25"/>
      <c r="H1" s="25"/>
      <c r="I1" s="25"/>
      <c r="J1" s="25"/>
      <c r="K1" s="25"/>
      <c r="L1" s="25"/>
      <c r="M1" s="25"/>
      <c r="N1" s="25"/>
      <c r="O1" s="25"/>
      <c r="P1" s="25"/>
      <c r="Q1" s="25"/>
    </row>
    <row r="4" spans="1:17" ht="21.75" customHeight="1" x14ac:dyDescent="0.25">
      <c r="A4" s="26" t="s">
        <v>25</v>
      </c>
      <c r="B4" s="26"/>
      <c r="C4" s="26"/>
      <c r="D4" s="26"/>
      <c r="E4" s="26"/>
      <c r="F4" s="26"/>
      <c r="G4" s="26"/>
      <c r="H4" s="26"/>
      <c r="I4" s="26"/>
      <c r="J4" s="26"/>
      <c r="K4" s="26"/>
      <c r="L4" s="26"/>
      <c r="M4" s="26"/>
      <c r="N4" s="26"/>
      <c r="O4" s="26"/>
      <c r="P4" s="26"/>
      <c r="Q4" s="26"/>
    </row>
    <row r="5" spans="1:17" x14ac:dyDescent="0.25">
      <c r="A5" s="19" t="s">
        <v>26</v>
      </c>
      <c r="B5" s="19"/>
      <c r="C5" s="19"/>
      <c r="D5" s="19"/>
      <c r="E5" s="19"/>
      <c r="F5" s="19"/>
      <c r="G5" s="19"/>
      <c r="H5" s="19"/>
      <c r="I5" s="19"/>
      <c r="J5" s="19"/>
      <c r="K5" s="19"/>
      <c r="L5" s="19"/>
      <c r="M5" s="19"/>
      <c r="N5" s="19"/>
      <c r="O5" s="19"/>
      <c r="P5" s="19"/>
      <c r="Q5" s="19"/>
    </row>
    <row r="6" spans="1:17" ht="22.5" customHeight="1" x14ac:dyDescent="0.25">
      <c r="A6" s="19" t="s">
        <v>24</v>
      </c>
      <c r="B6" s="19"/>
      <c r="C6" s="19"/>
      <c r="D6" s="19"/>
      <c r="E6" s="19"/>
      <c r="F6" s="19"/>
      <c r="G6" s="19"/>
      <c r="H6" s="19"/>
      <c r="I6" s="19"/>
      <c r="J6" s="19"/>
      <c r="K6" s="19"/>
      <c r="L6" s="19"/>
      <c r="M6" s="19"/>
      <c r="N6" s="19"/>
      <c r="O6" s="19"/>
      <c r="P6" s="19"/>
      <c r="Q6" s="19"/>
    </row>
    <row r="7" spans="1:17" ht="36.75" customHeight="1" x14ac:dyDescent="0.25">
      <c r="A7" s="19" t="s">
        <v>27</v>
      </c>
      <c r="B7" s="19"/>
      <c r="C7" s="19"/>
      <c r="D7" s="19"/>
      <c r="E7" s="19"/>
      <c r="F7" s="19"/>
      <c r="G7" s="19"/>
      <c r="H7" s="19"/>
      <c r="I7" s="19"/>
      <c r="J7" s="19"/>
      <c r="K7" s="19"/>
      <c r="L7" s="19"/>
      <c r="M7" s="19"/>
      <c r="N7" s="19"/>
      <c r="O7" s="19"/>
      <c r="P7" s="19"/>
      <c r="Q7" s="19"/>
    </row>
    <row r="8" spans="1:17" ht="8.25" customHeight="1" x14ac:dyDescent="0.25">
      <c r="A8" s="1"/>
      <c r="B8" s="1"/>
      <c r="C8" s="1"/>
      <c r="D8" s="1"/>
      <c r="E8" s="1"/>
      <c r="F8" s="1"/>
      <c r="G8" s="1"/>
      <c r="H8" s="1"/>
      <c r="I8" s="1"/>
      <c r="J8" s="1"/>
      <c r="K8" s="1"/>
      <c r="L8" s="1"/>
      <c r="M8" s="1"/>
      <c r="N8" s="8"/>
      <c r="O8" s="1"/>
      <c r="P8" s="1"/>
      <c r="Q8" s="1"/>
    </row>
    <row r="9" spans="1:17" ht="19.5" customHeight="1" x14ac:dyDescent="0.25">
      <c r="A9" s="19" t="s">
        <v>0</v>
      </c>
      <c r="B9" s="19"/>
      <c r="C9" s="19"/>
      <c r="D9" s="19"/>
      <c r="E9" s="19"/>
      <c r="F9" s="19"/>
      <c r="G9" s="19"/>
      <c r="H9" s="19"/>
      <c r="I9" s="19"/>
      <c r="J9" s="19"/>
      <c r="K9" s="19"/>
      <c r="L9" s="19"/>
      <c r="M9" s="19"/>
      <c r="N9" s="19"/>
      <c r="O9" s="19"/>
      <c r="P9" s="19"/>
      <c r="Q9" s="19"/>
    </row>
    <row r="10" spans="1:17" ht="19.5" customHeight="1" x14ac:dyDescent="0.25">
      <c r="A10" s="19" t="s">
        <v>5</v>
      </c>
      <c r="B10" s="19"/>
      <c r="C10" s="19"/>
      <c r="D10" s="19"/>
      <c r="E10" s="19"/>
      <c r="F10" s="19"/>
      <c r="G10" s="19"/>
      <c r="H10" s="19"/>
      <c r="I10" s="19"/>
      <c r="J10" s="19"/>
      <c r="K10" s="19"/>
      <c r="L10" s="19"/>
      <c r="M10" s="19"/>
      <c r="N10" s="19"/>
      <c r="O10" s="19"/>
      <c r="P10" s="19"/>
      <c r="Q10" s="19"/>
    </row>
    <row r="11" spans="1:17" ht="16.5" thickBot="1" x14ac:dyDescent="0.3"/>
    <row r="12" spans="1:17" ht="16.5" customHeight="1" thickBot="1" x14ac:dyDescent="0.3">
      <c r="A12" s="20" t="s">
        <v>6</v>
      </c>
      <c r="B12" s="20" t="s">
        <v>8</v>
      </c>
      <c r="C12" s="20" t="s">
        <v>1</v>
      </c>
      <c r="D12" s="20" t="s">
        <v>9</v>
      </c>
      <c r="E12" s="20" t="s">
        <v>2</v>
      </c>
      <c r="F12" s="20" t="s">
        <v>10</v>
      </c>
      <c r="G12" s="28" t="s">
        <v>3</v>
      </c>
      <c r="H12" s="29"/>
      <c r="I12" s="29"/>
      <c r="J12" s="29"/>
      <c r="K12" s="29"/>
      <c r="L12" s="29"/>
      <c r="M12" s="29"/>
      <c r="N12" s="30"/>
      <c r="O12" s="20" t="s">
        <v>15</v>
      </c>
      <c r="P12" s="20" t="s">
        <v>16</v>
      </c>
    </row>
    <row r="13" spans="1:17" ht="16.5" customHeight="1" thickBot="1" x14ac:dyDescent="0.3">
      <c r="A13" s="21"/>
      <c r="B13" s="21"/>
      <c r="C13" s="21"/>
      <c r="D13" s="21"/>
      <c r="E13" s="21"/>
      <c r="F13" s="21"/>
      <c r="G13" s="22" t="s">
        <v>11</v>
      </c>
      <c r="H13" s="23"/>
      <c r="I13" s="23"/>
      <c r="J13" s="20" t="s">
        <v>4</v>
      </c>
      <c r="K13" s="20" t="s">
        <v>20</v>
      </c>
      <c r="L13" s="20" t="s">
        <v>12</v>
      </c>
      <c r="M13" s="28" t="s">
        <v>13</v>
      </c>
      <c r="N13" s="30"/>
      <c r="O13" s="21"/>
      <c r="P13" s="21"/>
    </row>
    <row r="14" spans="1:17" ht="79.5" thickBot="1" x14ac:dyDescent="0.3">
      <c r="A14" s="21"/>
      <c r="B14" s="21"/>
      <c r="C14" s="21"/>
      <c r="D14" s="21"/>
      <c r="E14" s="21"/>
      <c r="F14" s="21"/>
      <c r="G14" s="14" t="s">
        <v>28</v>
      </c>
      <c r="H14" s="14" t="s">
        <v>29</v>
      </c>
      <c r="I14" s="13" t="s">
        <v>30</v>
      </c>
      <c r="J14" s="21"/>
      <c r="K14" s="21"/>
      <c r="L14" s="21"/>
      <c r="M14" s="31"/>
      <c r="N14" s="32"/>
      <c r="O14" s="21"/>
      <c r="P14" s="21"/>
    </row>
    <row r="15" spans="1:17" ht="45" customHeight="1" thickBot="1" x14ac:dyDescent="0.3">
      <c r="A15" s="24"/>
      <c r="B15" s="24"/>
      <c r="C15" s="24"/>
      <c r="D15" s="24"/>
      <c r="E15" s="24"/>
      <c r="F15" s="24"/>
      <c r="G15" s="3" t="s">
        <v>17</v>
      </c>
      <c r="H15" s="3" t="s">
        <v>17</v>
      </c>
      <c r="I15" s="3" t="s">
        <v>17</v>
      </c>
      <c r="J15" s="24"/>
      <c r="K15" s="24"/>
      <c r="L15" s="24"/>
      <c r="M15" s="33"/>
      <c r="N15" s="34"/>
      <c r="O15" s="21"/>
      <c r="P15" s="21"/>
    </row>
    <row r="16" spans="1:17" ht="16.5" thickBot="1" x14ac:dyDescent="0.3">
      <c r="A16" s="2">
        <v>1</v>
      </c>
      <c r="B16" s="3">
        <v>2</v>
      </c>
      <c r="C16" s="3">
        <v>3</v>
      </c>
      <c r="D16" s="3">
        <v>4</v>
      </c>
      <c r="E16" s="3">
        <v>5</v>
      </c>
      <c r="F16" s="3">
        <v>6</v>
      </c>
      <c r="G16" s="3">
        <v>7</v>
      </c>
      <c r="H16" s="3">
        <v>8</v>
      </c>
      <c r="I16" s="3">
        <v>9</v>
      </c>
      <c r="J16" s="3">
        <v>10</v>
      </c>
      <c r="K16" s="3">
        <v>11</v>
      </c>
      <c r="L16" s="3">
        <v>12</v>
      </c>
      <c r="M16" s="33">
        <v>13</v>
      </c>
      <c r="N16" s="34"/>
      <c r="O16" s="6">
        <v>14</v>
      </c>
      <c r="P16" s="6">
        <v>15</v>
      </c>
    </row>
    <row r="17" spans="1:16" ht="32.25" thickBot="1" x14ac:dyDescent="0.3">
      <c r="A17" s="10">
        <v>1</v>
      </c>
      <c r="B17" s="11" t="s">
        <v>21</v>
      </c>
      <c r="C17" s="18" t="s">
        <v>31</v>
      </c>
      <c r="D17" s="11" t="s">
        <v>22</v>
      </c>
      <c r="E17" s="11" t="s">
        <v>14</v>
      </c>
      <c r="F17" s="18">
        <v>3</v>
      </c>
      <c r="G17" s="16">
        <v>4000</v>
      </c>
      <c r="H17" s="16">
        <v>2900</v>
      </c>
      <c r="I17" s="16">
        <v>3500</v>
      </c>
      <c r="J17" s="11">
        <f>(STDEV(G17:I17)/AVERAGE(G17:I17))*100</f>
        <v>15.887222732556033</v>
      </c>
      <c r="K17" s="9">
        <f>SMALL(G17:I17,1)</f>
        <v>2900</v>
      </c>
      <c r="L17" s="15">
        <v>50000</v>
      </c>
      <c r="M17" s="15">
        <f>K17*F17</f>
        <v>8700</v>
      </c>
      <c r="N17" s="7" t="s">
        <v>19</v>
      </c>
      <c r="O17" s="11"/>
      <c r="P17" s="11"/>
    </row>
    <row r="18" spans="1:16" ht="32.25" thickBot="1" x14ac:dyDescent="0.3">
      <c r="A18" s="17">
        <v>2</v>
      </c>
      <c r="B18" s="18" t="s">
        <v>21</v>
      </c>
      <c r="C18" s="18" t="s">
        <v>32</v>
      </c>
      <c r="D18" s="18" t="s">
        <v>22</v>
      </c>
      <c r="E18" s="18" t="s">
        <v>14</v>
      </c>
      <c r="F18" s="18">
        <v>1</v>
      </c>
      <c r="G18" s="16">
        <v>4000</v>
      </c>
      <c r="H18" s="16">
        <v>2900</v>
      </c>
      <c r="I18" s="16">
        <v>3500</v>
      </c>
      <c r="J18" s="18">
        <f t="shared" ref="J18:J21" si="0">(STDEV(G18:I18)/AVERAGE(G18:I18))*100</f>
        <v>15.887222732556033</v>
      </c>
      <c r="K18" s="9">
        <f t="shared" ref="K18:K21" si="1">SMALL(G18:I18,1)</f>
        <v>2900</v>
      </c>
      <c r="L18" s="15">
        <v>50000</v>
      </c>
      <c r="M18" s="15">
        <f t="shared" ref="M18:M21" si="2">K18*F18</f>
        <v>2900</v>
      </c>
      <c r="N18" s="7" t="s">
        <v>19</v>
      </c>
      <c r="O18" s="18"/>
      <c r="P18" s="18"/>
    </row>
    <row r="19" spans="1:16" ht="32.25" thickBot="1" x14ac:dyDescent="0.3">
      <c r="A19" s="17">
        <v>3</v>
      </c>
      <c r="B19" s="18" t="s">
        <v>21</v>
      </c>
      <c r="C19" s="18" t="s">
        <v>33</v>
      </c>
      <c r="D19" s="18" t="s">
        <v>22</v>
      </c>
      <c r="E19" s="18" t="s">
        <v>14</v>
      </c>
      <c r="F19" s="18">
        <v>6</v>
      </c>
      <c r="G19" s="16">
        <v>4000</v>
      </c>
      <c r="H19" s="16">
        <v>2900</v>
      </c>
      <c r="I19" s="16">
        <v>3500</v>
      </c>
      <c r="J19" s="18">
        <f t="shared" si="0"/>
        <v>15.887222732556033</v>
      </c>
      <c r="K19" s="9">
        <f t="shared" si="1"/>
        <v>2900</v>
      </c>
      <c r="L19" s="15">
        <v>50000</v>
      </c>
      <c r="M19" s="15">
        <f t="shared" si="2"/>
        <v>17400</v>
      </c>
      <c r="N19" s="7" t="s">
        <v>19</v>
      </c>
      <c r="O19" s="18"/>
      <c r="P19" s="18"/>
    </row>
    <row r="20" spans="1:16" ht="32.25" thickBot="1" x14ac:dyDescent="0.3">
      <c r="A20" s="17">
        <v>4</v>
      </c>
      <c r="B20" s="18" t="s">
        <v>21</v>
      </c>
      <c r="C20" s="18" t="s">
        <v>34</v>
      </c>
      <c r="D20" s="18" t="s">
        <v>22</v>
      </c>
      <c r="E20" s="18" t="s">
        <v>14</v>
      </c>
      <c r="F20" s="18">
        <v>2</v>
      </c>
      <c r="G20" s="16">
        <v>4000</v>
      </c>
      <c r="H20" s="16">
        <v>2900</v>
      </c>
      <c r="I20" s="16">
        <v>3500</v>
      </c>
      <c r="J20" s="18">
        <f t="shared" si="0"/>
        <v>15.887222732556033</v>
      </c>
      <c r="K20" s="9">
        <f t="shared" si="1"/>
        <v>2900</v>
      </c>
      <c r="L20" s="15">
        <v>50000</v>
      </c>
      <c r="M20" s="15">
        <f t="shared" si="2"/>
        <v>5800</v>
      </c>
      <c r="N20" s="7" t="s">
        <v>19</v>
      </c>
      <c r="O20" s="18"/>
      <c r="P20" s="18"/>
    </row>
    <row r="21" spans="1:16" ht="16.5" thickBot="1" x14ac:dyDescent="0.3">
      <c r="A21" s="17">
        <v>5</v>
      </c>
      <c r="B21" s="18" t="s">
        <v>21</v>
      </c>
      <c r="C21" s="18" t="s">
        <v>35</v>
      </c>
      <c r="D21" s="18" t="s">
        <v>22</v>
      </c>
      <c r="E21" s="18" t="s">
        <v>14</v>
      </c>
      <c r="F21" s="18">
        <v>10</v>
      </c>
      <c r="G21" s="16">
        <v>4000</v>
      </c>
      <c r="H21" s="16">
        <v>2900</v>
      </c>
      <c r="I21" s="16">
        <v>3500</v>
      </c>
      <c r="J21" s="18">
        <f t="shared" si="0"/>
        <v>15.887222732556033</v>
      </c>
      <c r="K21" s="9">
        <f t="shared" si="1"/>
        <v>2900</v>
      </c>
      <c r="L21" s="15">
        <v>50000</v>
      </c>
      <c r="M21" s="15">
        <f t="shared" si="2"/>
        <v>29000</v>
      </c>
      <c r="N21" s="7" t="s">
        <v>19</v>
      </c>
      <c r="O21" s="7"/>
      <c r="P21" s="7"/>
    </row>
    <row r="22" spans="1:16" ht="16.5" customHeight="1" thickBot="1" x14ac:dyDescent="0.3">
      <c r="A22" s="37" t="s">
        <v>18</v>
      </c>
      <c r="B22" s="38"/>
      <c r="C22" s="38"/>
      <c r="D22" s="38"/>
      <c r="E22" s="38"/>
      <c r="F22" s="38"/>
      <c r="G22" s="38"/>
      <c r="H22" s="38"/>
      <c r="I22" s="38"/>
      <c r="J22" s="38"/>
      <c r="K22" s="38"/>
      <c r="L22" s="39"/>
      <c r="M22" s="35">
        <f>SUM(M17:M21)</f>
        <v>63800</v>
      </c>
      <c r="N22" s="36"/>
      <c r="O22" s="12"/>
      <c r="P22" s="12"/>
    </row>
    <row r="24" spans="1:16" ht="73.5" customHeight="1" x14ac:dyDescent="0.25">
      <c r="A24" s="27" t="s">
        <v>23</v>
      </c>
      <c r="B24" s="27"/>
      <c r="C24" s="27"/>
      <c r="D24" s="27"/>
      <c r="E24" s="27"/>
      <c r="F24" s="27"/>
      <c r="G24" s="27"/>
      <c r="H24" s="27"/>
      <c r="I24" s="27"/>
      <c r="J24" s="27"/>
      <c r="K24" s="27"/>
      <c r="L24" s="27"/>
      <c r="M24" s="27"/>
      <c r="N24" s="27"/>
      <c r="O24" s="27"/>
      <c r="P24" s="27"/>
    </row>
    <row r="25" spans="1:16" x14ac:dyDescent="0.25">
      <c r="A25" s="5"/>
    </row>
  </sheetData>
  <mergeCells count="25">
    <mergeCell ref="A24:P24"/>
    <mergeCell ref="K13:K15"/>
    <mergeCell ref="B12:B15"/>
    <mergeCell ref="C12:C15"/>
    <mergeCell ref="D12:D15"/>
    <mergeCell ref="E12:E15"/>
    <mergeCell ref="F12:F15"/>
    <mergeCell ref="G12:N12"/>
    <mergeCell ref="M13:N15"/>
    <mergeCell ref="M16:N16"/>
    <mergeCell ref="P12:P15"/>
    <mergeCell ref="M22:N22"/>
    <mergeCell ref="A22:L22"/>
    <mergeCell ref="A1:Q1"/>
    <mergeCell ref="A4:Q4"/>
    <mergeCell ref="A5:Q5"/>
    <mergeCell ref="A6:Q6"/>
    <mergeCell ref="A7:Q7"/>
    <mergeCell ref="A9:Q9"/>
    <mergeCell ref="A10:Q10"/>
    <mergeCell ref="O12:O15"/>
    <mergeCell ref="G13:I13"/>
    <mergeCell ref="J13:J15"/>
    <mergeCell ref="L13:L15"/>
    <mergeCell ref="A12:A1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9</vt:i4>
      </vt:variant>
    </vt:vector>
  </HeadingPairs>
  <TitlesOfParts>
    <vt:vector size="10" baseType="lpstr">
      <vt:lpstr>Лист1</vt:lpstr>
      <vt:lpstr>Лист1!_ftnref1</vt:lpstr>
      <vt:lpstr>Лист1!_ftnref2</vt:lpstr>
      <vt:lpstr>Лист1!_ftnref3</vt:lpstr>
      <vt:lpstr>Лист1!_ftnref4</vt:lpstr>
      <vt:lpstr>Лист1!_ftnref5</vt:lpstr>
      <vt:lpstr>Лист1!_ftnref6</vt:lpstr>
      <vt:lpstr>Лист1!_ftnref7</vt:lpstr>
      <vt:lpstr>Лист1!_ftnref8</vt:lpstr>
      <vt:lpstr>Лист1!_ftnref9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Миклухо-Маклай</dc:creator>
  <cp:lastModifiedBy>Пользователь Windows</cp:lastModifiedBy>
  <cp:lastPrinted>2025-05-16T11:28:03Z</cp:lastPrinted>
  <dcterms:created xsi:type="dcterms:W3CDTF">2025-05-16T11:17:36Z</dcterms:created>
  <dcterms:modified xsi:type="dcterms:W3CDTF">2026-10-01T09:18:42Z</dcterms:modified>
</cp:coreProperties>
</file>