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Катаев\"/>
    </mc:Choice>
  </mc:AlternateContent>
  <bookViews>
    <workbookView xWindow="-120" yWindow="-120" windowWidth="19320" windowHeight="11160"/>
  </bookViews>
  <sheets>
    <sheet name="Лист1" sheetId="4" r:id="rId1"/>
    <sheet name="Лист2" sheetId="5" r:id="rId2"/>
  </sheets>
  <definedNames>
    <definedName name="_xlnm.Print_Area" localSheetId="0">Лист1!$A$1:$L$24</definedName>
  </definedNames>
  <calcPr calcId="152511"/>
</workbook>
</file>

<file path=xl/calcChain.xml><?xml version="1.0" encoding="utf-8"?>
<calcChain xmlns="http://schemas.openxmlformats.org/spreadsheetml/2006/main">
  <c r="K10" i="4" l="1"/>
  <c r="K11" i="4"/>
  <c r="L10" i="4"/>
  <c r="L11" i="4"/>
  <c r="L12" i="4"/>
  <c r="L13" i="4"/>
  <c r="I10" i="4"/>
  <c r="J10" i="4" s="1"/>
  <c r="I11" i="4"/>
  <c r="J11" i="4" s="1"/>
  <c r="I12" i="4"/>
  <c r="J12" i="4" s="1"/>
  <c r="K12" i="4" s="1"/>
  <c r="I13" i="4"/>
  <c r="J13" i="4" s="1"/>
  <c r="K13" i="4" s="1"/>
  <c r="L14" i="4"/>
  <c r="L15" i="4" l="1"/>
  <c r="I14" i="4"/>
  <c r="J14" i="4" s="1"/>
  <c r="K14" i="4" s="1"/>
</calcChain>
</file>

<file path=xl/sharedStrings.xml><?xml version="1.0" encoding="utf-8"?>
<sst xmlns="http://schemas.openxmlformats.org/spreadsheetml/2006/main" count="33" uniqueCount="28">
  <si>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</si>
  <si>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</si>
  <si>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</si>
  <si>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</si>
  <si>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</si>
  <si>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</si>
  <si>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</si>
  <si>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</si>
  <si>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</si>
  <si>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Однородность совокупности значений выявленных цен, используемых в расчете Н(М)ЦК, ЦКЕП</t>
  </si>
  <si>
    <t xml:space="preserve">поставщик 1 </t>
  </si>
  <si>
    <t xml:space="preserve">поставщик 2 </t>
  </si>
  <si>
    <t xml:space="preserve">поставщик 3 </t>
  </si>
  <si>
    <t>поставщик 1 ателье офицерское</t>
  </si>
  <si>
    <t>поставщик 2 САПА Мода</t>
  </si>
  <si>
    <t>поставщик 3 ТРАСТ</t>
  </si>
  <si>
    <t>Обоснование  начальной (максимальной) цены государственного контракта</t>
  </si>
  <si>
    <t>ИТОГО</t>
  </si>
  <si>
    <t>шт</t>
  </si>
  <si>
    <t>Акустическая система</t>
  </si>
  <si>
    <t>Микшерный пульт</t>
  </si>
  <si>
    <t>Видеопроектор</t>
  </si>
  <si>
    <t>Проекционный экран</t>
  </si>
  <si>
    <t>Начальник ОВСРсОиПП  УФСИН России по Смоленской области</t>
  </si>
  <si>
    <t xml:space="preserve">                полковник внутренней службы </t>
  </si>
  <si>
    <t>А.А.Катаев</t>
  </si>
  <si>
    <t>Вывод: В соответствии с бюджетным кодексом Российской Федерации заключение и оплата государственных контрактов, подлежащих исполнению за счет бюджетных средств, производятся в пределах доведенных УФСИН России по Смоленской области лимитов бюджетных обязательств.Расчет производится по минимальной цене из предложенных. Начальная максимальная цена контракта составляет 396 970 (триста девяносто шесть тысяч девятьсот семдесят) рублей с учетом налогов, сборов определяемых действующим законодательством Российской Федерации, включающей стоимость услуг, расходов на перевозку, страхования, уплаты таможенных пошлин и других обязательных платежей.</t>
  </si>
  <si>
    <t>Основные характеристики объекта закупки: Поставка звукового оборудования и видеооборудования; Используемый метод определения НМЦК с обоснованием: Для определения начальной (максимальной) цены контракта были использованы коммерческие предложения. Использовался метод сопоставимых рыночных цен (анализа рынка) в соответствии с частью 6 статьи 22 Федерального закона от 05.04.2013 № 44-ФЗ. Расчет начальной максимальной цены контракта: В соответствии с бюджетным кодексом Российской Федерации заключение и оплата государтсвенных контрактов, подлежащих исполнению за счет бюджетных средств, производятся в пределах доведенных учреждению лимитов бюджетных обязательств, а также с учетом Приказа ФСИН России от 26.02.2019 № 124 "Об утверждении порядка расчета нормативных затрат на обеспечение функций ФСИН России, территориальных органов ФСИН России и федеральных казенных учреждений уголовно-исполнительной системы Российской Федерации в части материально-технического обеспечения воспитательной работы". Основные характеристики объекта закупки: Опредление начальной максимальной цены контракта на закупку звукового оборудования и видеооборудования. Используемый метод опредления НМЦК с обоснованием: Метод сопоставимых рыночных цен (анализа рынка)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</si>
</sst>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Fill="1"/>
    <xf numFmtId="0" fontId="11" fillId="0" borderId="0" xfId="0" applyFont="1"/>
    <xf numFmtId="0" fontId="6" fillId="0" borderId="0" xfId="0" applyFont="1" applyFill="1" applyAlignment="1"/>
    <xf numFmtId="0" fontId="6" fillId="0" borderId="0" xfId="0" applyFont="1" applyFill="1"/>
    <xf numFmtId="2" fontId="1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8</xdr:row>
      <xdr:rowOff>1247775</xdr:rowOff>
    </xdr:from>
    <xdr:to>
      <xdr:col>11</xdr:col>
      <xdr:colOff>9525</xdr:colOff>
      <xdr:row>8</xdr:row>
      <xdr:rowOff>1590675</xdr:rowOff>
    </xdr:to>
    <xdr:pic>
      <xdr:nvPicPr>
        <xdr:cNvPr id="4277" name="Picture 1">
          <a:extLst>
            <a:ext uri="{FF2B5EF4-FFF2-40B4-BE49-F238E27FC236}">
              <a16:creationId xmlns:a16="http://schemas.microsoft.com/office/drawing/2014/main" xmlns="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51134" y="3892363"/>
          <a:ext cx="653303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224118</xdr:colOff>
      <xdr:row>8</xdr:row>
      <xdr:rowOff>1080247</xdr:rowOff>
    </xdr:from>
    <xdr:to>
      <xdr:col>9</xdr:col>
      <xdr:colOff>616324</xdr:colOff>
      <xdr:row>8</xdr:row>
      <xdr:rowOff>1604128</xdr:rowOff>
    </xdr:to>
    <xdr:pic>
      <xdr:nvPicPr>
        <xdr:cNvPr id="4278" name="Picture 2">
          <a:extLst>
            <a:ext uri="{FF2B5EF4-FFF2-40B4-BE49-F238E27FC236}">
              <a16:creationId xmlns:a16="http://schemas.microsoft.com/office/drawing/2014/main" xmlns="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16471" y="4199965"/>
          <a:ext cx="392206" cy="523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742950</xdr:colOff>
      <xdr:row>7</xdr:row>
      <xdr:rowOff>762000</xdr:rowOff>
    </xdr:to>
    <xdr:pic>
      <xdr:nvPicPr>
        <xdr:cNvPr id="4279" name="Picture 5">
          <a:extLst>
            <a:ext uri="{FF2B5EF4-FFF2-40B4-BE49-F238E27FC236}">
              <a16:creationId xmlns:a16="http://schemas.microsoft.com/office/drawing/2014/main" xmlns="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524875" y="201930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762000</xdr:rowOff>
    </xdr:to>
    <xdr:pic>
      <xdr:nvPicPr>
        <xdr:cNvPr id="4280" name="Picture 6">
          <a:extLst>
            <a:ext uri="{FF2B5EF4-FFF2-40B4-BE49-F238E27FC236}">
              <a16:creationId xmlns:a16="http://schemas.microsoft.com/office/drawing/2014/main" xmlns="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772525" y="20193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28575</xdr:colOff>
      <xdr:row>13</xdr:row>
      <xdr:rowOff>1247775</xdr:rowOff>
    </xdr:from>
    <xdr:to>
      <xdr:col>11</xdr:col>
      <xdr:colOff>9525</xdr:colOff>
      <xdr:row>13</xdr:row>
      <xdr:rowOff>1590675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61487" y="2782981"/>
          <a:ext cx="65330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28575</xdr:colOff>
      <xdr:row>13</xdr:row>
      <xdr:rowOff>1247775</xdr:rowOff>
    </xdr:from>
    <xdr:to>
      <xdr:col>11</xdr:col>
      <xdr:colOff>9525</xdr:colOff>
      <xdr:row>13</xdr:row>
      <xdr:rowOff>1590675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61487" y="2782981"/>
          <a:ext cx="65330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10084</xdr:colOff>
      <xdr:row>13</xdr:row>
      <xdr:rowOff>1181660</xdr:rowOff>
    </xdr:from>
    <xdr:to>
      <xdr:col>9</xdr:col>
      <xdr:colOff>603436</xdr:colOff>
      <xdr:row>14</xdr:row>
      <xdr:rowOff>0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xmlns="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16319" y="3826248"/>
          <a:ext cx="593352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10083</xdr:colOff>
      <xdr:row>13</xdr:row>
      <xdr:rowOff>1095844</xdr:rowOff>
    </xdr:from>
    <xdr:to>
      <xdr:col>9</xdr:col>
      <xdr:colOff>717176</xdr:colOff>
      <xdr:row>14</xdr:row>
      <xdr:rowOff>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xmlns="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30726" y="3749237"/>
          <a:ext cx="707093" cy="527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10083</xdr:colOff>
      <xdr:row>14</xdr:row>
      <xdr:rowOff>0</xdr:rowOff>
    </xdr:from>
    <xdr:to>
      <xdr:col>9</xdr:col>
      <xdr:colOff>717176</xdr:colOff>
      <xdr:row>14</xdr:row>
      <xdr:rowOff>4482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xmlns="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30726" y="5273237"/>
          <a:ext cx="707093" cy="10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zoomScale="70" zoomScaleNormal="70" workbookViewId="0">
      <selection activeCell="A23" sqref="A23:E23"/>
    </sheetView>
  </sheetViews>
  <sheetFormatPr defaultRowHeight="14.4" x14ac:dyDescent="0.3"/>
  <cols>
    <col min="1" max="1" width="3.33203125" customWidth="1"/>
    <col min="2" max="2" width="5.6640625" customWidth="1"/>
    <col min="3" max="3" width="41.44140625" customWidth="1"/>
    <col min="4" max="4" width="7.88671875" customWidth="1"/>
    <col min="6" max="6" width="17.44140625" customWidth="1"/>
    <col min="7" max="7" width="13.109375" customWidth="1"/>
    <col min="8" max="8" width="9.6640625" customWidth="1"/>
    <col min="9" max="9" width="13.5546875" customWidth="1"/>
    <col min="10" max="10" width="11.88671875" customWidth="1"/>
    <col min="11" max="11" width="12" customWidth="1"/>
    <col min="12" max="12" width="29.88671875" customWidth="1"/>
  </cols>
  <sheetData>
    <row r="1" spans="1:14" x14ac:dyDescent="0.3">
      <c r="I1" s="19"/>
      <c r="J1" s="19"/>
      <c r="K1" s="19"/>
      <c r="L1" s="19"/>
      <c r="M1" s="19"/>
      <c r="N1" s="19"/>
    </row>
    <row r="2" spans="1:14" x14ac:dyDescent="0.3">
      <c r="I2" s="19"/>
      <c r="J2" s="19"/>
      <c r="K2" s="19"/>
      <c r="L2" s="19"/>
      <c r="M2" s="19"/>
      <c r="N2" s="19"/>
    </row>
    <row r="3" spans="1:14" x14ac:dyDescent="0.3">
      <c r="I3" s="19"/>
      <c r="J3" s="19"/>
      <c r="K3" s="19"/>
      <c r="L3" s="19"/>
      <c r="M3" s="19"/>
      <c r="N3" s="19"/>
    </row>
    <row r="4" spans="1:14" x14ac:dyDescent="0.3">
      <c r="I4" s="19"/>
      <c r="J4" s="19"/>
      <c r="K4" s="19"/>
      <c r="L4" s="19"/>
      <c r="M4" s="19"/>
      <c r="N4" s="19"/>
    </row>
    <row r="5" spans="1:14" x14ac:dyDescent="0.3">
      <c r="I5" s="9"/>
      <c r="J5" s="19"/>
      <c r="K5" s="19"/>
      <c r="L5" s="19"/>
      <c r="M5" s="19"/>
      <c r="N5" s="19"/>
    </row>
    <row r="6" spans="1:14" ht="21" customHeight="1" x14ac:dyDescent="0.3">
      <c r="A6" s="46" t="s">
        <v>16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4" ht="100.95" customHeight="1" x14ac:dyDescent="0.3">
      <c r="A7" s="46" t="s">
        <v>27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4" ht="53.25" customHeight="1" x14ac:dyDescent="0.3">
      <c r="B8" s="40" t="s">
        <v>0</v>
      </c>
      <c r="C8" s="40" t="s">
        <v>2</v>
      </c>
      <c r="D8" s="37" t="s">
        <v>1</v>
      </c>
      <c r="E8" s="37" t="s">
        <v>3</v>
      </c>
      <c r="F8" s="38" t="s">
        <v>4</v>
      </c>
      <c r="G8" s="38"/>
      <c r="H8" s="38"/>
      <c r="I8" s="47" t="s">
        <v>9</v>
      </c>
      <c r="J8" s="47"/>
      <c r="K8" s="47"/>
      <c r="L8" s="48" t="s">
        <v>8</v>
      </c>
    </row>
    <row r="9" spans="1:14" ht="127.5" customHeight="1" x14ac:dyDescent="0.3">
      <c r="B9" s="41"/>
      <c r="C9" s="41"/>
      <c r="D9" s="37"/>
      <c r="E9" s="37"/>
      <c r="F9" s="23" t="s">
        <v>10</v>
      </c>
      <c r="G9" s="23" t="s">
        <v>11</v>
      </c>
      <c r="H9" s="23" t="s">
        <v>12</v>
      </c>
      <c r="I9" s="24" t="s">
        <v>7</v>
      </c>
      <c r="J9" s="24" t="s">
        <v>5</v>
      </c>
      <c r="K9" s="20" t="s">
        <v>6</v>
      </c>
      <c r="L9" s="48"/>
    </row>
    <row r="10" spans="1:14" ht="78.75" customHeight="1" x14ac:dyDescent="0.3">
      <c r="B10" s="34">
        <v>1</v>
      </c>
      <c r="C10" s="32" t="s">
        <v>19</v>
      </c>
      <c r="D10" s="31" t="s">
        <v>18</v>
      </c>
      <c r="E10" s="31">
        <v>2</v>
      </c>
      <c r="F10" s="35">
        <v>51790</v>
      </c>
      <c r="G10" s="35">
        <v>51840</v>
      </c>
      <c r="H10" s="35">
        <v>51990</v>
      </c>
      <c r="I10" s="1">
        <f t="shared" ref="I10:I14" si="0">AVERAGE(F10:H10)</f>
        <v>51873.333333333336</v>
      </c>
      <c r="J10" s="2">
        <f t="shared" ref="J10:J14" si="1">SQRT((((F10-I10)^2)+((G10-I10)^2)+((H10-I10)^2))/2)</f>
        <v>104.08329997330664</v>
      </c>
      <c r="K10" s="28">
        <f>J10/I10*100</f>
        <v>0.20064895252533085</v>
      </c>
      <c r="L10" s="1">
        <f>(E10)*MIN(F10:H10)</f>
        <v>103580</v>
      </c>
    </row>
    <row r="11" spans="1:14" ht="78.75" customHeight="1" x14ac:dyDescent="0.3">
      <c r="B11" s="34">
        <v>2</v>
      </c>
      <c r="C11" s="32" t="s">
        <v>20</v>
      </c>
      <c r="D11" s="31" t="s">
        <v>18</v>
      </c>
      <c r="E11" s="31">
        <v>1</v>
      </c>
      <c r="F11" s="35">
        <v>30490</v>
      </c>
      <c r="G11" s="35">
        <v>30890</v>
      </c>
      <c r="H11" s="35">
        <v>30790</v>
      </c>
      <c r="I11" s="1">
        <f t="shared" si="0"/>
        <v>30723.333333333332</v>
      </c>
      <c r="J11" s="2">
        <f t="shared" si="1"/>
        <v>208.16659994661327</v>
      </c>
      <c r="K11" s="28">
        <f>J11/I11*100</f>
        <v>0.67755213175636309</v>
      </c>
      <c r="L11" s="1">
        <f>(E11)*MIN(F11:H11)</f>
        <v>30490</v>
      </c>
    </row>
    <row r="12" spans="1:14" ht="78.75" customHeight="1" x14ac:dyDescent="0.3">
      <c r="B12" s="34">
        <v>3</v>
      </c>
      <c r="C12" s="32" t="s">
        <v>21</v>
      </c>
      <c r="D12" s="31" t="s">
        <v>18</v>
      </c>
      <c r="E12" s="31">
        <v>1</v>
      </c>
      <c r="F12" s="35">
        <v>99900</v>
      </c>
      <c r="G12" s="35">
        <v>99950</v>
      </c>
      <c r="H12" s="35">
        <v>146200</v>
      </c>
      <c r="I12" s="1">
        <f t="shared" si="0"/>
        <v>115350</v>
      </c>
      <c r="J12" s="2">
        <f t="shared" si="1"/>
        <v>26716.895403470815</v>
      </c>
      <c r="K12" s="28">
        <f>J12/I12*100</f>
        <v>23.161591160356146</v>
      </c>
      <c r="L12" s="1">
        <f>(E12)*MIN(F12:H12)</f>
        <v>99900</v>
      </c>
    </row>
    <row r="13" spans="1:14" ht="78.75" customHeight="1" x14ac:dyDescent="0.3">
      <c r="B13" s="34">
        <v>4</v>
      </c>
      <c r="C13" s="32" t="s">
        <v>21</v>
      </c>
      <c r="D13" s="31" t="s">
        <v>18</v>
      </c>
      <c r="E13" s="31">
        <v>2</v>
      </c>
      <c r="F13" s="35">
        <v>73000</v>
      </c>
      <c r="G13" s="35">
        <v>73850</v>
      </c>
      <c r="H13" s="35">
        <v>73100</v>
      </c>
      <c r="I13" s="1">
        <f t="shared" si="0"/>
        <v>73316.666666666672</v>
      </c>
      <c r="J13" s="2">
        <f t="shared" si="1"/>
        <v>464.57866215887844</v>
      </c>
      <c r="K13" s="28">
        <f>J13/I13*100</f>
        <v>0.63366037121010921</v>
      </c>
      <c r="L13" s="1">
        <f>(E13)*MIN(F13:H13)</f>
        <v>146000</v>
      </c>
    </row>
    <row r="14" spans="1:14" s="4" customFormat="1" ht="45" customHeight="1" x14ac:dyDescent="0.3">
      <c r="A14"/>
      <c r="B14" s="27">
        <v>5</v>
      </c>
      <c r="C14" s="33" t="s">
        <v>22</v>
      </c>
      <c r="D14" s="25" t="s">
        <v>18</v>
      </c>
      <c r="E14" s="25">
        <v>1</v>
      </c>
      <c r="F14" s="22">
        <v>17000</v>
      </c>
      <c r="G14" s="22">
        <v>17750</v>
      </c>
      <c r="H14" s="26">
        <v>17450</v>
      </c>
      <c r="I14" s="1">
        <f t="shared" si="0"/>
        <v>17400</v>
      </c>
      <c r="J14" s="2">
        <f t="shared" si="1"/>
        <v>377.4917217635375</v>
      </c>
      <c r="K14" s="28">
        <f>J14/I14*100</f>
        <v>2.169492653813434</v>
      </c>
      <c r="L14" s="1">
        <f>(E14)*MIN(F14:H14)</f>
        <v>17000</v>
      </c>
    </row>
    <row r="15" spans="1:14" s="4" customFormat="1" x14ac:dyDescent="0.3">
      <c r="B15" s="42" t="s">
        <v>17</v>
      </c>
      <c r="C15" s="42"/>
      <c r="D15" s="42"/>
      <c r="E15" s="42"/>
      <c r="F15" s="42"/>
      <c r="G15" s="42"/>
      <c r="H15" s="3"/>
      <c r="I15" s="3"/>
      <c r="J15" s="5"/>
      <c r="K15" s="5"/>
      <c r="L15" s="18">
        <f>SUM(L10:L14)</f>
        <v>396970</v>
      </c>
    </row>
    <row r="16" spans="1:14" x14ac:dyDescent="0.3">
      <c r="A16" s="4"/>
      <c r="B16" s="7"/>
      <c r="C16" s="8"/>
      <c r="D16" s="8"/>
      <c r="E16" s="8"/>
      <c r="F16" s="8"/>
      <c r="G16" s="8"/>
      <c r="H16" s="3"/>
      <c r="I16" s="3"/>
      <c r="J16" s="5"/>
      <c r="K16" s="5"/>
      <c r="L16" s="6"/>
    </row>
    <row r="17" spans="1:12" ht="75.75" customHeight="1" x14ac:dyDescent="0.3">
      <c r="A17" s="30"/>
      <c r="B17" s="45" t="s">
        <v>26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18" spans="1:12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</row>
    <row r="19" spans="1:12" x14ac:dyDescent="0.3">
      <c r="A19" s="10"/>
      <c r="B19" s="10"/>
      <c r="C19" s="10"/>
      <c r="D19" s="10"/>
      <c r="E19" s="10"/>
      <c r="F19" s="11"/>
      <c r="G19" s="11"/>
      <c r="H19" s="11"/>
      <c r="I19" s="11"/>
      <c r="J19" s="11"/>
      <c r="K19" s="11"/>
      <c r="L19" s="11"/>
    </row>
    <row r="20" spans="1:12" x14ac:dyDescent="0.3">
      <c r="A20" s="12"/>
      <c r="B20" s="12"/>
      <c r="C20" s="43" t="s">
        <v>23</v>
      </c>
      <c r="D20" s="12"/>
      <c r="E20" s="11"/>
      <c r="F20" s="11"/>
      <c r="G20" s="11"/>
      <c r="H20" s="11"/>
      <c r="I20" s="11"/>
      <c r="J20" s="11"/>
      <c r="K20" s="13"/>
      <c r="L20" s="13"/>
    </row>
    <row r="21" spans="1:12" x14ac:dyDescent="0.3">
      <c r="A21" s="11"/>
      <c r="B21" s="11"/>
      <c r="C21" s="43"/>
      <c r="D21" s="11"/>
      <c r="E21" s="11"/>
      <c r="F21" s="11"/>
      <c r="G21" s="11"/>
      <c r="H21" s="11"/>
      <c r="K21" s="44"/>
      <c r="L21" s="44"/>
    </row>
    <row r="22" spans="1:12" s="21" customFormat="1" ht="15" customHeight="1" x14ac:dyDescent="0.3">
      <c r="A22" s="11"/>
      <c r="B22" s="11"/>
      <c r="C22" s="43"/>
      <c r="D22" s="11"/>
      <c r="E22" s="11"/>
      <c r="F22" s="11"/>
      <c r="G22" s="11"/>
      <c r="H22" s="11"/>
      <c r="I22" s="29"/>
      <c r="J22" s="29"/>
      <c r="K22" s="11"/>
      <c r="L22" s="11"/>
    </row>
    <row r="23" spans="1:12" s="21" customFormat="1" x14ac:dyDescent="0.3">
      <c r="A23" s="36" t="s">
        <v>24</v>
      </c>
      <c r="B23" s="36"/>
      <c r="C23" s="36"/>
      <c r="D23" s="36"/>
      <c r="E23" s="36"/>
      <c r="F23" s="17"/>
      <c r="G23" s="17"/>
      <c r="H23" s="17"/>
      <c r="I23" s="17"/>
      <c r="J23" s="17" t="s">
        <v>25</v>
      </c>
      <c r="K23" s="17"/>
      <c r="L23" s="17"/>
    </row>
    <row r="24" spans="1:12" x14ac:dyDescent="0.3">
      <c r="A24" s="36"/>
      <c r="B24" s="36"/>
      <c r="C24" s="36"/>
      <c r="D24" s="36"/>
      <c r="E24" s="36"/>
      <c r="F24" s="36"/>
      <c r="G24" s="16"/>
      <c r="H24" s="16"/>
      <c r="I24" s="21"/>
      <c r="J24" s="21"/>
      <c r="K24" s="39"/>
      <c r="L24" s="39"/>
    </row>
    <row r="25" spans="1:12" x14ac:dyDescent="0.3">
      <c r="A25" s="17"/>
      <c r="B25" s="17"/>
      <c r="C25" s="17"/>
      <c r="D25" s="14"/>
      <c r="E25" s="14"/>
      <c r="F25" s="14"/>
      <c r="G25" s="16"/>
      <c r="H25" s="16"/>
      <c r="I25" s="16"/>
      <c r="J25" s="16"/>
      <c r="K25" s="14"/>
      <c r="L25" s="15"/>
    </row>
    <row r="26" spans="1:12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5"/>
      <c r="L26" s="15"/>
    </row>
    <row r="27" spans="1:12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15"/>
    </row>
    <row r="28" spans="1:12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</sheetData>
  <mergeCells count="17">
    <mergeCell ref="A7:L7"/>
    <mergeCell ref="I8:K8"/>
    <mergeCell ref="L8:L9"/>
    <mergeCell ref="B8:B9"/>
    <mergeCell ref="A6:L6"/>
    <mergeCell ref="A23:E23"/>
    <mergeCell ref="E8:E9"/>
    <mergeCell ref="F8:H8"/>
    <mergeCell ref="A24:F24"/>
    <mergeCell ref="K24:L24"/>
    <mergeCell ref="C8:C9"/>
    <mergeCell ref="D8:D9"/>
    <mergeCell ref="B15:G15"/>
    <mergeCell ref="A18:L18"/>
    <mergeCell ref="K21:L21"/>
    <mergeCell ref="C20:C22"/>
    <mergeCell ref="B17:L17"/>
  </mergeCells>
  <phoneticPr fontId="5" type="noConversion"/>
  <pageMargins left="0.39370078740157483" right="0.23622047244094488" top="0.15748031496062992" bottom="0.15748031496062992" header="0.15748031496062992" footer="0.15748031496062992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admin</cp:lastModifiedBy>
  <cp:lastPrinted>2026-01-27T11:46:37Z</cp:lastPrinted>
  <dcterms:created xsi:type="dcterms:W3CDTF">2014-01-15T18:15:09Z</dcterms:created>
  <dcterms:modified xsi:type="dcterms:W3CDTF">2026-10-13T07:29:52Z</dcterms:modified>
</cp:coreProperties>
</file>