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0.9\fguep1\Правовое управление\Отдел закупок\12 - 2026 ГОД\Березка\42. Хим.средства\"/>
    </mc:Choice>
  </mc:AlternateContent>
  <xr:revisionPtr revIDLastSave="0" documentId="8_{3B691B62-E7D5-4BB7-A620-E8177D702669}" xr6:coauthVersionLast="47" xr6:coauthVersionMax="47" xr10:uidLastSave="{00000000-0000-0000-0000-000000000000}"/>
  <bookViews>
    <workbookView xWindow="10740" yWindow="3075" windowWidth="22650" windowHeight="15225" xr2:uid="{26A3AE35-EB58-4A67-B633-D74A598BD556}"/>
  </bookViews>
  <sheets>
    <sheet name="Лист1" sheetId="1" r:id="rId1"/>
    <sheet name="Лист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1" l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H32" i="1"/>
  <c r="H31" i="1"/>
  <c r="H30" i="1"/>
  <c r="H29" i="1"/>
  <c r="H28" i="1"/>
  <c r="H26" i="1"/>
  <c r="H27" i="1"/>
  <c r="H25" i="1"/>
  <c r="H24" i="1"/>
  <c r="H23" i="1"/>
  <c r="H22" i="1"/>
  <c r="H21" i="1"/>
  <c r="H20" i="1"/>
  <c r="H19" i="1"/>
  <c r="H18" i="1"/>
  <c r="H17" i="1"/>
  <c r="H16" i="1"/>
  <c r="J17" i="1" l="1"/>
  <c r="J31" i="1" l="1"/>
  <c r="J32" i="1"/>
  <c r="I31" i="1"/>
  <c r="I32" i="1"/>
  <c r="J24" i="1"/>
  <c r="J25" i="1"/>
  <c r="J26" i="1"/>
  <c r="J27" i="1"/>
  <c r="J28" i="1"/>
  <c r="J29" i="1"/>
  <c r="J30" i="1"/>
  <c r="I24" i="1"/>
  <c r="I25" i="1"/>
  <c r="I26" i="1"/>
  <c r="I27" i="1"/>
  <c r="I28" i="1"/>
  <c r="I29" i="1"/>
  <c r="I30" i="1"/>
  <c r="J18" i="1"/>
  <c r="J19" i="1"/>
  <c r="J20" i="1"/>
  <c r="J21" i="1"/>
  <c r="J22" i="1"/>
  <c r="J23" i="1"/>
  <c r="I18" i="1"/>
  <c r="I19" i="1"/>
  <c r="I20" i="1"/>
  <c r="I21" i="1"/>
  <c r="I22" i="1"/>
  <c r="I23" i="1"/>
  <c r="J16" i="1"/>
  <c r="I16" i="1"/>
  <c r="I17" i="1"/>
</calcChain>
</file>

<file path=xl/sharedStrings.xml><?xml version="1.0" encoding="utf-8"?>
<sst xmlns="http://schemas.openxmlformats.org/spreadsheetml/2006/main" count="102" uniqueCount="83">
  <si>
    <t>Основные характеристики объекта закупки:</t>
  </si>
  <si>
    <t>№ п/п</t>
  </si>
  <si>
    <t>Наименование товара, работы, услуги</t>
  </si>
  <si>
    <t>Кол-во, ед. изм.</t>
  </si>
  <si>
    <t>* - итоговый коэффициент вариации менее 33 %, совокупность цен принимается однородной</t>
  </si>
  <si>
    <t>(подпись)</t>
  </si>
  <si>
    <t>(расшифровка подписи)</t>
  </si>
  <si>
    <t>(дата)</t>
  </si>
  <si>
    <t>(Ф.И.О. исполнителя)</t>
  </si>
  <si>
    <t>(контактный телефон)</t>
  </si>
  <si>
    <t>Общие сведения:</t>
  </si>
  <si>
    <t>Место поставки товара, выполнения работ, оказания услуг:</t>
  </si>
  <si>
    <t>Метод сопоставимых рыночных цен (анализа рынка)</t>
  </si>
  <si>
    <t>(должность)</t>
  </si>
  <si>
    <t>Срок (период) поставки товара, выполнения работ, оказания услуг:</t>
  </si>
  <si>
    <t>Ед. изм.</t>
  </si>
  <si>
    <t>Медвидь В.О.</t>
  </si>
  <si>
    <t xml:space="preserve">Плата управления  внутренней системы внешнего блока кондиционера </t>
  </si>
  <si>
    <t>Компрессор внешнего блока
Модель: 5JD650ZCA22</t>
  </si>
  <si>
    <t>Блок соленоидных клапанов внутреннего блока
Модель: CZ-P56HR3</t>
  </si>
  <si>
    <t>Пульт управления
Модель: CZ-RTC5B</t>
  </si>
  <si>
    <t>Двигатель вентилятора наружного блока
Модель: CWDMSBG75SY</t>
  </si>
  <si>
    <t>Основная плата управления внешнего блока кондиционера (CR) U-
Модель: ACXA73C62692</t>
  </si>
  <si>
    <t>Плата инвертора (Плата HIC)  U-
Модель: CWA73C9053</t>
  </si>
  <si>
    <t>Межблочная плата сопряжения внешнего блока кондиционера (Плата FIL) U-
Модель: CWA748323</t>
  </si>
  <si>
    <t>Плата управления кассетного внутреннего блока
Модель: CWA73C8569</t>
  </si>
  <si>
    <t>Плата управления кассетного внутреннего блока
Модель: CWA73C8572</t>
  </si>
  <si>
    <t>Плата управления кассетного внутреннего блока
Модель: CWA73C8573</t>
  </si>
  <si>
    <t>Двигатель кассетного внутреннего блока
Модель: L6CBYYYL0097</t>
  </si>
  <si>
    <t>Дренажная помпа для кассетного внутреннего блока
Модель: ACXB53C00520</t>
  </si>
  <si>
    <t>Двигатель кассетного внутреннего блока
Модель: L6CBYYYL0185</t>
  </si>
  <si>
    <t>Дренажная помпа для кассетного внутреннего блока
Модель: ACXB53-00301</t>
  </si>
  <si>
    <t>Плата управления кассетного внутреннего блока
Модель: ACXA73C22085</t>
  </si>
  <si>
    <t>Плата управления кассетного внутреннего блока
Модель: ACXA73C22105</t>
  </si>
  <si>
    <t>Плата управления канального внутреннего блока
Модель: CWA73C8265</t>
  </si>
  <si>
    <t>Плата управления канального внутреннего блока
Модель: CWA73C8266</t>
  </si>
  <si>
    <t>Плата управления канального внутреннего блока
Модель: CWA73C8267</t>
  </si>
  <si>
    <t>Двигатель канального внутреннего блока
Модель: L6CBYYYL0080</t>
  </si>
  <si>
    <t>Дренажная помпа для канального внутреннего блока
Модель: ACXB53-00431</t>
  </si>
  <si>
    <t>"___" ___________ 2026 г.</t>
  </si>
  <si>
    <t>"___" ____________ 2026 г.</t>
  </si>
  <si>
    <t>Средняя арифметич. величина цены товара</t>
  </si>
  <si>
    <t>Коэфф. вариации (%)*</t>
  </si>
  <si>
    <t>Среднее квадратич. отклонение</t>
  </si>
  <si>
    <t>Батагова Л.Н.</t>
  </si>
  <si>
    <t>Начальная (максимальная) цена контракта</t>
  </si>
  <si>
    <t>Расчет начальной (максимальной) цены договора</t>
  </si>
  <si>
    <t>Используемый метод определения начальной (максимальной) цены контракта с обоснованием:</t>
  </si>
  <si>
    <t>Начальник отдела текущего обслуживания и ремонта зданий</t>
  </si>
  <si>
    <t>Вид товара</t>
  </si>
  <si>
    <t>кол-во</t>
  </si>
  <si>
    <t>Источник ценовой информации № 1</t>
  </si>
  <si>
    <t>Источник ценовой информации № 2</t>
  </si>
  <si>
    <t>Источник ценовой информации № 3</t>
  </si>
  <si>
    <t xml:space="preserve"> Московская область, Наро-Фоминский городской округ, территория «Санаторий Изумруд», дом 1</t>
  </si>
  <si>
    <t>Стоимость единицы товара, руб.</t>
  </si>
  <si>
    <t xml:space="preserve">Максимальное значение цены Контракта </t>
  </si>
  <si>
    <t>Средство для мытья стёкол</t>
  </si>
  <si>
    <t>Стиральный порошок для белого белья</t>
  </si>
  <si>
    <t>Стиральный порошок для цветного белья</t>
  </si>
  <si>
    <t>шт</t>
  </si>
  <si>
    <t xml:space="preserve">Средство для мытья посуды </t>
  </si>
  <si>
    <t>Средство моющее для туалетов и ванных комнат</t>
  </si>
  <si>
    <t>упак</t>
  </si>
  <si>
    <t>л</t>
  </si>
  <si>
    <t>Поставка бытовой химии по адресу: Московская область, Наро-Фоминский городской округ, территория «Санаторий Изумруд», дом 1</t>
  </si>
  <si>
    <t xml:space="preserve">(предмет Контракта) </t>
  </si>
  <si>
    <t xml:space="preserve">в течение 5 рабочих дней после заключения Контракта
</t>
  </si>
  <si>
    <t xml:space="preserve">Дата подготовки обоснования начальной (максимальной) цены Контракта : </t>
  </si>
  <si>
    <t>ОБОСНОВАНИЕ НАЧАЛЬНОЙ (МАКСИМАЛЬНОЙ) ЦЕНЫ КОНТРАКТА</t>
  </si>
  <si>
    <t>ч. 1 ст. 22  № 44-ФЗ</t>
  </si>
  <si>
    <t>Максимальное значение цены Контракта рассчитано исходя из доведенных лимитов в размере, установленном планом финансово-хозяйственной деятельности учреждения составляет 100 946 (Сто тысяч девятьсот сорок шесть) рублей 40 копеек , в т.ч. НДС</t>
  </si>
  <si>
    <t>Средство чистящее универсальное</t>
  </si>
  <si>
    <t>Средство для удаления накипи</t>
  </si>
  <si>
    <t>Средство для мытья посуды в посудомоечных машинах</t>
  </si>
  <si>
    <t>Ополаскиватель для посуды в посудомоечных машинах</t>
  </si>
  <si>
    <t>Средство отбеливающее для стирки</t>
  </si>
  <si>
    <t>Мыло хозяйственное твердое</t>
  </si>
  <si>
    <t>Средство чистящее для удаления жира</t>
  </si>
  <si>
    <t>Средство для мытья пола</t>
  </si>
  <si>
    <t>Кислота соляная 14%</t>
  </si>
  <si>
    <t>Средство для прочистки труб</t>
  </si>
  <si>
    <t xml:space="preserve">Средство для санитарной очистки сантехники и кафельной плитки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</si>
</sst>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#,##0.0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1" fillId="0" borderId="11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 vertical="top"/>
      <protection locked="0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8" xfId="0" applyFont="1" applyBorder="1" applyAlignment="1">
      <alignment vertical="top" wrapText="1"/>
    </xf>
    <xf numFmtId="4" fontId="1" fillId="3" borderId="14" xfId="0" applyNumberFormat="1" applyFont="1" applyFill="1" applyBorder="1" applyAlignment="1" applyProtection="1">
      <alignment vertical="top" wrapText="1"/>
      <protection locked="0"/>
    </xf>
    <xf numFmtId="0" fontId="12" fillId="4" borderId="16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" fillId="3" borderId="11" xfId="0" applyFont="1" applyFill="1" applyBorder="1" applyAlignment="1">
      <alignment vertical="top" wrapText="1"/>
    </xf>
    <xf numFmtId="4" fontId="3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1" xfId="0" applyFont="1" applyBorder="1" applyAlignment="1" applyProtection="1">
      <alignment horizontal="center" vertical="top"/>
      <protection locked="0"/>
    </xf>
    <xf numFmtId="0" fontId="4" fillId="0" borderId="13" xfId="0" applyFont="1" applyBorder="1" applyAlignment="1">
      <alignment horizontal="center" vertical="top"/>
    </xf>
    <xf numFmtId="0" fontId="10" fillId="0" borderId="9" xfId="0" applyFont="1" applyBorder="1" applyAlignment="1" applyProtection="1">
      <alignment horizontal="center" vertical="top"/>
      <protection locked="0"/>
    </xf>
    <xf numFmtId="0" fontId="10" fillId="0" borderId="11" xfId="0" applyFont="1" applyBorder="1" applyAlignment="1" applyProtection="1">
      <alignment horizontal="center" vertical="top"/>
      <protection locked="0"/>
    </xf>
    <xf numFmtId="0" fontId="4" fillId="0" borderId="5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4" fillId="0" borderId="13" xfId="0" applyFont="1" applyBorder="1" applyAlignment="1">
      <alignment horizontal="center" vertical="top" wrapText="1"/>
    </xf>
    <xf numFmtId="0" fontId="9" fillId="0" borderId="9" xfId="0" applyFont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7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10" fillId="3" borderId="9" xfId="0" applyFont="1" applyFill="1" applyBorder="1" applyAlignment="1" applyProtection="1">
      <alignment horizontal="center" vertical="top" wrapText="1"/>
      <protection locked="0"/>
    </xf>
    <xf numFmtId="0" fontId="10" fillId="3" borderId="11" xfId="0" applyFont="1" applyFill="1" applyBorder="1" applyAlignment="1" applyProtection="1">
      <alignment horizontal="center" vertical="top" wrapText="1"/>
      <protection locked="0"/>
    </xf>
    <xf numFmtId="0" fontId="10" fillId="3" borderId="10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10" fillId="0" borderId="1" xfId="0" applyFont="1" applyBorder="1" applyAlignment="1" applyProtection="1">
      <alignment horizontal="justify" vertical="top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3" xfId="0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3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00745-2AAE-4006-92EC-ADB7BC92DFB5}">
  <sheetPr>
    <pageSetUpPr fitToPage="1"/>
  </sheetPr>
  <dimension ref="A1:M51"/>
  <sheetViews>
    <sheetView tabSelected="1" view="pageBreakPreview" topLeftCell="A16" zoomScaleNormal="100" zoomScaleSheetLayoutView="100" workbookViewId="0">
      <selection activeCell="B22" sqref="B22"/>
    </sheetView>
  </sheetViews>
  <sheetFormatPr defaultRowHeight="15" x14ac:dyDescent="0.25"/>
  <cols>
    <col min="1" max="1" width="7.140625" customWidth="1"/>
    <col min="2" max="2" width="40" customWidth="1"/>
    <col min="3" max="4" width="7.5703125" customWidth="1"/>
    <col min="5" max="5" width="16.5703125" customWidth="1"/>
    <col min="6" max="6" width="18.140625" customWidth="1"/>
    <col min="7" max="8" width="16.85546875" customWidth="1"/>
    <col min="9" max="9" width="15" customWidth="1"/>
    <col min="10" max="10" width="15.85546875" customWidth="1"/>
    <col min="11" max="11" width="23" customWidth="1"/>
  </cols>
  <sheetData>
    <row r="1" spans="1:13" x14ac:dyDescent="0.25">
      <c r="A1" s="66"/>
      <c r="B1" s="67"/>
      <c r="C1" s="67"/>
      <c r="D1" s="67"/>
      <c r="E1" s="67"/>
      <c r="F1" s="67"/>
      <c r="G1" s="67"/>
      <c r="H1" s="67"/>
      <c r="I1" s="67"/>
      <c r="J1" s="67"/>
      <c r="K1" s="68"/>
    </row>
    <row r="2" spans="1:13" x14ac:dyDescent="0.25">
      <c r="A2" s="77" t="s">
        <v>69</v>
      </c>
      <c r="B2" s="78"/>
      <c r="C2" s="78"/>
      <c r="D2" s="78"/>
      <c r="E2" s="78"/>
      <c r="F2" s="78"/>
      <c r="G2" s="78"/>
      <c r="H2" s="78"/>
      <c r="I2" s="78"/>
      <c r="J2" s="78"/>
      <c r="K2" s="79"/>
      <c r="L2" s="1"/>
      <c r="M2" s="1"/>
    </row>
    <row r="3" spans="1:13" x14ac:dyDescent="0.25">
      <c r="A3" s="80"/>
      <c r="B3" s="81"/>
      <c r="C3" s="81"/>
      <c r="D3" s="81"/>
      <c r="E3" s="81"/>
      <c r="F3" s="81"/>
      <c r="G3" s="81"/>
      <c r="H3" s="81"/>
      <c r="I3" s="81"/>
      <c r="J3" s="81"/>
      <c r="K3" s="82"/>
      <c r="L3" s="1"/>
      <c r="M3" s="1"/>
    </row>
    <row r="4" spans="1:13" ht="24.75" customHeight="1" x14ac:dyDescent="0.25">
      <c r="A4" s="83" t="s">
        <v>65</v>
      </c>
      <c r="B4" s="84"/>
      <c r="C4" s="84"/>
      <c r="D4" s="84"/>
      <c r="E4" s="84"/>
      <c r="F4" s="84"/>
      <c r="G4" s="84"/>
      <c r="H4" s="84"/>
      <c r="I4" s="84"/>
      <c r="J4" s="84"/>
      <c r="K4" s="85"/>
      <c r="L4" s="1"/>
      <c r="M4" s="1"/>
    </row>
    <row r="5" spans="1:13" x14ac:dyDescent="0.25">
      <c r="A5" s="86" t="s">
        <v>66</v>
      </c>
      <c r="B5" s="87"/>
      <c r="C5" s="87"/>
      <c r="D5" s="87"/>
      <c r="E5" s="87"/>
      <c r="F5" s="87"/>
      <c r="G5" s="87"/>
      <c r="H5" s="87"/>
      <c r="I5" s="87"/>
      <c r="J5" s="87"/>
      <c r="K5" s="88"/>
      <c r="L5" s="1"/>
      <c r="M5" s="1"/>
    </row>
    <row r="6" spans="1:13" x14ac:dyDescent="0.25">
      <c r="A6" s="73"/>
      <c r="B6" s="90"/>
      <c r="C6" s="90"/>
      <c r="D6" s="90"/>
      <c r="E6" s="90"/>
      <c r="F6" s="90"/>
      <c r="G6" s="90"/>
      <c r="H6" s="90"/>
      <c r="I6" s="90"/>
      <c r="J6" s="90"/>
      <c r="K6" s="74"/>
      <c r="L6" s="1"/>
      <c r="M6" s="1"/>
    </row>
    <row r="7" spans="1:13" ht="41.25" customHeight="1" x14ac:dyDescent="0.25">
      <c r="A7" s="89" t="s">
        <v>0</v>
      </c>
      <c r="B7" s="89"/>
      <c r="C7" s="69" t="s">
        <v>10</v>
      </c>
      <c r="D7" s="69"/>
      <c r="E7" s="69"/>
      <c r="F7" s="91" t="s">
        <v>65</v>
      </c>
      <c r="G7" s="91"/>
      <c r="H7" s="91"/>
      <c r="I7" s="91"/>
      <c r="J7" s="91"/>
      <c r="K7" s="91"/>
      <c r="L7" s="1"/>
      <c r="M7" s="1"/>
    </row>
    <row r="8" spans="1:13" ht="41.25" customHeight="1" x14ac:dyDescent="0.25">
      <c r="A8" s="89"/>
      <c r="B8" s="89"/>
      <c r="C8" s="69" t="s">
        <v>14</v>
      </c>
      <c r="D8" s="69"/>
      <c r="E8" s="69"/>
      <c r="F8" s="70" t="s">
        <v>67</v>
      </c>
      <c r="G8" s="70"/>
      <c r="H8" s="70"/>
      <c r="I8" s="70"/>
      <c r="J8" s="70"/>
      <c r="K8" s="70"/>
      <c r="L8" s="1"/>
      <c r="M8" s="1"/>
    </row>
    <row r="9" spans="1:13" x14ac:dyDescent="0.25">
      <c r="A9" s="89"/>
      <c r="B9" s="89"/>
      <c r="C9" s="69" t="s">
        <v>11</v>
      </c>
      <c r="D9" s="69"/>
      <c r="E9" s="69"/>
      <c r="F9" s="70" t="s">
        <v>54</v>
      </c>
      <c r="G9" s="70"/>
      <c r="H9" s="70"/>
      <c r="I9" s="70"/>
      <c r="J9" s="70"/>
      <c r="K9" s="70"/>
      <c r="L9" s="1"/>
      <c r="M9" s="1"/>
    </row>
    <row r="10" spans="1:13" ht="33" customHeight="1" x14ac:dyDescent="0.25">
      <c r="A10" s="71" t="s">
        <v>47</v>
      </c>
      <c r="B10" s="72"/>
      <c r="C10" s="92" t="s">
        <v>12</v>
      </c>
      <c r="D10" s="93"/>
      <c r="E10" s="93"/>
      <c r="F10" s="93"/>
      <c r="G10" s="93"/>
      <c r="H10" s="93"/>
      <c r="I10" s="93"/>
      <c r="J10" s="93"/>
      <c r="K10" s="94"/>
      <c r="L10" s="1"/>
      <c r="M10" s="1"/>
    </row>
    <row r="11" spans="1:13" ht="21" customHeight="1" x14ac:dyDescent="0.25">
      <c r="A11" s="73"/>
      <c r="B11" s="74"/>
      <c r="C11" s="97" t="s">
        <v>70</v>
      </c>
      <c r="D11" s="98"/>
      <c r="E11" s="98"/>
      <c r="F11" s="98"/>
      <c r="G11" s="98"/>
      <c r="H11" s="98"/>
      <c r="I11" s="98"/>
      <c r="J11" s="98"/>
      <c r="K11" s="99"/>
      <c r="L11" s="1"/>
      <c r="M11" s="1"/>
    </row>
    <row r="12" spans="1:13" x14ac:dyDescent="0.25">
      <c r="A12" s="100" t="s">
        <v>46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2"/>
      <c r="L12" s="1"/>
      <c r="M12" s="1"/>
    </row>
    <row r="13" spans="1:13" ht="25.5" x14ac:dyDescent="0.25">
      <c r="A13" s="75" t="s">
        <v>1</v>
      </c>
      <c r="B13" s="75" t="s">
        <v>2</v>
      </c>
      <c r="C13" s="86" t="s">
        <v>3</v>
      </c>
      <c r="D13" s="88"/>
      <c r="E13" s="13" t="s">
        <v>51</v>
      </c>
      <c r="F13" s="13" t="s">
        <v>52</v>
      </c>
      <c r="G13" s="13" t="s">
        <v>53</v>
      </c>
      <c r="H13" s="75" t="s">
        <v>41</v>
      </c>
      <c r="I13" s="75" t="s">
        <v>43</v>
      </c>
      <c r="J13" s="75" t="s">
        <v>42</v>
      </c>
      <c r="K13" s="75" t="s">
        <v>45</v>
      </c>
      <c r="L13" s="1"/>
      <c r="M13" s="1"/>
    </row>
    <row r="14" spans="1:13" ht="30.75" customHeight="1" x14ac:dyDescent="0.25">
      <c r="A14" s="76"/>
      <c r="B14" s="76"/>
      <c r="C14" s="95"/>
      <c r="D14" s="96"/>
      <c r="E14" s="13"/>
      <c r="F14" s="13"/>
      <c r="G14" s="13"/>
      <c r="H14" s="76"/>
      <c r="I14" s="76"/>
      <c r="J14" s="76"/>
      <c r="K14" s="76"/>
      <c r="L14" s="1"/>
      <c r="M14" s="1"/>
    </row>
    <row r="15" spans="1:13" ht="38.25" x14ac:dyDescent="0.25">
      <c r="A15" s="38" t="s">
        <v>1</v>
      </c>
      <c r="B15" s="38" t="s">
        <v>49</v>
      </c>
      <c r="C15" s="38" t="s">
        <v>15</v>
      </c>
      <c r="D15" s="38" t="s">
        <v>50</v>
      </c>
      <c r="E15" s="38" t="s">
        <v>55</v>
      </c>
      <c r="F15" s="38" t="s">
        <v>55</v>
      </c>
      <c r="G15" s="38" t="s">
        <v>55</v>
      </c>
      <c r="H15" s="29"/>
      <c r="I15" s="29"/>
      <c r="J15" s="29"/>
      <c r="K15" s="29"/>
      <c r="L15" s="1"/>
      <c r="M15" s="1"/>
    </row>
    <row r="16" spans="1:13" x14ac:dyDescent="0.25">
      <c r="A16" s="30">
        <v>1</v>
      </c>
      <c r="B16" s="31" t="s">
        <v>57</v>
      </c>
      <c r="C16" s="32" t="s">
        <v>60</v>
      </c>
      <c r="D16" s="33">
        <v>50</v>
      </c>
      <c r="E16" s="34">
        <v>146</v>
      </c>
      <c r="F16" s="35">
        <v>129</v>
      </c>
      <c r="G16" s="34">
        <v>78.78</v>
      </c>
      <c r="H16" s="34">
        <f t="shared" ref="H16:H32" si="0">ROUND((E16+F16+G16)/3,2)</f>
        <v>117.93</v>
      </c>
      <c r="I16" s="36">
        <f>_xlfn.STDEV.S(E16:G16)</f>
        <v>34.951339506996526</v>
      </c>
      <c r="J16" s="37">
        <f>_xlfn.STDEV.S(E16:G16)/AVERAGE(E16:G16)*100</f>
        <v>29.638198462600933</v>
      </c>
      <c r="K16" s="35">
        <f t="shared" ref="K16:K32" si="1">D16*H16</f>
        <v>5896.5</v>
      </c>
      <c r="L16" s="1"/>
      <c r="M16" s="1"/>
    </row>
    <row r="17" spans="1:13" x14ac:dyDescent="0.25">
      <c r="A17" s="30">
        <v>2</v>
      </c>
      <c r="B17" s="39" t="s">
        <v>62</v>
      </c>
      <c r="C17" s="32" t="s">
        <v>60</v>
      </c>
      <c r="D17" s="33">
        <v>30</v>
      </c>
      <c r="E17" s="34">
        <v>199</v>
      </c>
      <c r="F17" s="35">
        <v>209</v>
      </c>
      <c r="G17" s="34">
        <v>175</v>
      </c>
      <c r="H17" s="34">
        <f t="shared" si="0"/>
        <v>194.33</v>
      </c>
      <c r="I17" s="36">
        <f t="shared" ref="I17:I32" si="2">_xlfn.STDEV.S(E17:G17)</f>
        <v>17.473789896108212</v>
      </c>
      <c r="J17" s="37">
        <f>_xlfn.STDEV.S(E17:G17)/AVERAGE(E17:G17)*100</f>
        <v>8.9916586086320116</v>
      </c>
      <c r="K17" s="35">
        <f t="shared" si="1"/>
        <v>5829.9000000000005</v>
      </c>
      <c r="L17" s="1"/>
      <c r="M17" s="1"/>
    </row>
    <row r="18" spans="1:13" x14ac:dyDescent="0.25">
      <c r="A18" s="30">
        <v>3</v>
      </c>
      <c r="B18" s="39" t="s">
        <v>58</v>
      </c>
      <c r="C18" s="32" t="s">
        <v>63</v>
      </c>
      <c r="D18" s="33">
        <v>5</v>
      </c>
      <c r="E18" s="34">
        <v>1599</v>
      </c>
      <c r="F18" s="35">
        <v>1099</v>
      </c>
      <c r="G18" s="34">
        <v>1299</v>
      </c>
      <c r="H18" s="34">
        <f t="shared" si="0"/>
        <v>1332.33</v>
      </c>
      <c r="I18" s="36">
        <f t="shared" si="2"/>
        <v>251.66114784235864</v>
      </c>
      <c r="J18" s="37">
        <f t="shared" ref="J18:J32" si="3">_xlfn.STDEV.S(E18:G18)/AVERAGE(E18:G18)*100</f>
        <v>18.888752652666398</v>
      </c>
      <c r="K18" s="35">
        <f t="shared" si="1"/>
        <v>6661.65</v>
      </c>
      <c r="L18" s="1"/>
      <c r="M18" s="1"/>
    </row>
    <row r="19" spans="1:13" x14ac:dyDescent="0.25">
      <c r="A19" s="30">
        <v>4</v>
      </c>
      <c r="B19" s="39" t="s">
        <v>59</v>
      </c>
      <c r="C19" s="32" t="s">
        <v>63</v>
      </c>
      <c r="D19" s="33">
        <v>1</v>
      </c>
      <c r="E19" s="34">
        <v>1049</v>
      </c>
      <c r="F19" s="35">
        <v>1140</v>
      </c>
      <c r="G19" s="34">
        <v>775</v>
      </c>
      <c r="H19" s="34">
        <f t="shared" si="0"/>
        <v>988</v>
      </c>
      <c r="I19" s="36">
        <f t="shared" si="2"/>
        <v>189.992105099133</v>
      </c>
      <c r="J19" s="37">
        <f t="shared" si="3"/>
        <v>19.229970151734111</v>
      </c>
      <c r="K19" s="35">
        <f t="shared" si="1"/>
        <v>988</v>
      </c>
      <c r="L19" s="1"/>
      <c r="M19" s="1"/>
    </row>
    <row r="20" spans="1:13" x14ac:dyDescent="0.25">
      <c r="A20" s="30">
        <v>5</v>
      </c>
      <c r="B20" s="39" t="s">
        <v>61</v>
      </c>
      <c r="C20" s="32" t="s">
        <v>60</v>
      </c>
      <c r="D20" s="33">
        <v>10</v>
      </c>
      <c r="E20" s="34">
        <v>605.9</v>
      </c>
      <c r="F20" s="35">
        <v>676</v>
      </c>
      <c r="G20" s="34">
        <v>796</v>
      </c>
      <c r="H20" s="34">
        <f t="shared" si="0"/>
        <v>692.63</v>
      </c>
      <c r="I20" s="36">
        <f t="shared" si="2"/>
        <v>96.135338629108176</v>
      </c>
      <c r="J20" s="37">
        <f t="shared" si="3"/>
        <v>13.879686986251722</v>
      </c>
      <c r="K20" s="35">
        <f t="shared" si="1"/>
        <v>6926.3</v>
      </c>
      <c r="L20" s="1"/>
      <c r="M20" s="1"/>
    </row>
    <row r="21" spans="1:13" x14ac:dyDescent="0.25">
      <c r="A21" s="30">
        <v>6</v>
      </c>
      <c r="B21" s="39" t="s">
        <v>72</v>
      </c>
      <c r="C21" s="32" t="s">
        <v>60</v>
      </c>
      <c r="D21" s="33">
        <v>10</v>
      </c>
      <c r="E21" s="34">
        <v>205</v>
      </c>
      <c r="F21" s="35">
        <v>111</v>
      </c>
      <c r="G21" s="34">
        <v>190</v>
      </c>
      <c r="H21" s="34">
        <f t="shared" si="0"/>
        <v>168.67</v>
      </c>
      <c r="I21" s="36">
        <f t="shared" si="2"/>
        <v>50.500825075768176</v>
      </c>
      <c r="J21" s="37">
        <f t="shared" si="3"/>
        <v>29.941200637807221</v>
      </c>
      <c r="K21" s="35">
        <f t="shared" si="1"/>
        <v>1686.6999999999998</v>
      </c>
      <c r="L21" s="1"/>
      <c r="M21" s="1"/>
    </row>
    <row r="22" spans="1:13" x14ac:dyDescent="0.25">
      <c r="A22" s="30">
        <v>7</v>
      </c>
      <c r="B22" s="39" t="s">
        <v>73</v>
      </c>
      <c r="C22" s="32" t="s">
        <v>60</v>
      </c>
      <c r="D22" s="33">
        <v>20</v>
      </c>
      <c r="E22" s="34">
        <v>212</v>
      </c>
      <c r="F22" s="35">
        <v>236</v>
      </c>
      <c r="G22" s="34">
        <v>176</v>
      </c>
      <c r="H22" s="34">
        <f t="shared" si="0"/>
        <v>208</v>
      </c>
      <c r="I22" s="36">
        <f t="shared" si="2"/>
        <v>30.199337741082999</v>
      </c>
      <c r="J22" s="37">
        <f t="shared" si="3"/>
        <v>14.518912375520673</v>
      </c>
      <c r="K22" s="35">
        <f t="shared" si="1"/>
        <v>4160</v>
      </c>
      <c r="L22" s="1"/>
      <c r="M22" s="1"/>
    </row>
    <row r="23" spans="1:13" x14ac:dyDescent="0.25">
      <c r="A23" s="30">
        <v>8</v>
      </c>
      <c r="B23" s="39" t="s">
        <v>62</v>
      </c>
      <c r="C23" s="32" t="s">
        <v>60</v>
      </c>
      <c r="D23" s="40">
        <v>50</v>
      </c>
      <c r="E23" s="35">
        <v>170</v>
      </c>
      <c r="F23" s="35">
        <v>161</v>
      </c>
      <c r="G23" s="35">
        <v>177</v>
      </c>
      <c r="H23" s="34">
        <f t="shared" si="0"/>
        <v>169.33</v>
      </c>
      <c r="I23" s="36">
        <f t="shared" si="2"/>
        <v>8.0208062770106423</v>
      </c>
      <c r="J23" s="37">
        <f t="shared" si="3"/>
        <v>4.736696620281875</v>
      </c>
      <c r="K23" s="35">
        <f t="shared" si="1"/>
        <v>8466.5</v>
      </c>
      <c r="L23" s="1"/>
      <c r="M23" s="1"/>
    </row>
    <row r="24" spans="1:13" ht="25.5" x14ac:dyDescent="0.25">
      <c r="A24" s="30">
        <v>9</v>
      </c>
      <c r="B24" s="41" t="s">
        <v>74</v>
      </c>
      <c r="C24" s="32" t="s">
        <v>60</v>
      </c>
      <c r="D24" s="40">
        <v>20</v>
      </c>
      <c r="E24" s="35">
        <v>929</v>
      </c>
      <c r="F24" s="35">
        <v>930</v>
      </c>
      <c r="G24" s="35">
        <v>1472</v>
      </c>
      <c r="H24" s="34">
        <f t="shared" si="0"/>
        <v>1110.33</v>
      </c>
      <c r="I24" s="36">
        <f t="shared" si="2"/>
        <v>313.2129201251654</v>
      </c>
      <c r="J24" s="37">
        <f t="shared" si="3"/>
        <v>28.208909047598208</v>
      </c>
      <c r="K24" s="35">
        <f t="shared" si="1"/>
        <v>22206.6</v>
      </c>
      <c r="L24" s="1"/>
      <c r="M24" s="1"/>
    </row>
    <row r="25" spans="1:13" ht="25.5" x14ac:dyDescent="0.25">
      <c r="A25" s="30">
        <v>10</v>
      </c>
      <c r="B25" s="41" t="s">
        <v>75</v>
      </c>
      <c r="C25" s="32" t="s">
        <v>60</v>
      </c>
      <c r="D25" s="40">
        <v>5</v>
      </c>
      <c r="E25" s="35">
        <v>914</v>
      </c>
      <c r="F25" s="35">
        <v>1576</v>
      </c>
      <c r="G25" s="35">
        <v>1433</v>
      </c>
      <c r="H25" s="34">
        <f t="shared" si="0"/>
        <v>1307.67</v>
      </c>
      <c r="I25" s="36">
        <f t="shared" si="2"/>
        <v>348.34226463829145</v>
      </c>
      <c r="J25" s="37">
        <f t="shared" si="3"/>
        <v>26.638460206853793</v>
      </c>
      <c r="K25" s="35">
        <f t="shared" si="1"/>
        <v>6538.35</v>
      </c>
      <c r="L25" s="1"/>
      <c r="M25" s="1"/>
    </row>
    <row r="26" spans="1:13" x14ac:dyDescent="0.25">
      <c r="A26" s="30">
        <v>11</v>
      </c>
      <c r="B26" s="39" t="s">
        <v>76</v>
      </c>
      <c r="C26" s="32" t="s">
        <v>64</v>
      </c>
      <c r="D26" s="40">
        <v>50</v>
      </c>
      <c r="E26" s="35">
        <v>117.28</v>
      </c>
      <c r="F26" s="35">
        <v>129.31</v>
      </c>
      <c r="G26" s="35">
        <v>154.56</v>
      </c>
      <c r="H26" s="34">
        <f t="shared" si="0"/>
        <v>133.72</v>
      </c>
      <c r="I26" s="36">
        <f t="shared" si="2"/>
        <v>19.026655863113092</v>
      </c>
      <c r="J26" s="37">
        <f t="shared" si="3"/>
        <v>14.229083282896489</v>
      </c>
      <c r="K26" s="35">
        <f t="shared" si="1"/>
        <v>6686</v>
      </c>
      <c r="L26" s="1"/>
      <c r="M26" s="1"/>
    </row>
    <row r="27" spans="1:13" x14ac:dyDescent="0.25">
      <c r="A27" s="30">
        <v>12</v>
      </c>
      <c r="B27" s="39" t="s">
        <v>77</v>
      </c>
      <c r="C27" s="32" t="s">
        <v>60</v>
      </c>
      <c r="D27" s="40">
        <v>30</v>
      </c>
      <c r="E27" s="35">
        <v>41</v>
      </c>
      <c r="F27" s="35">
        <v>37.700000000000003</v>
      </c>
      <c r="G27" s="35">
        <v>49</v>
      </c>
      <c r="H27" s="34">
        <f t="shared" si="0"/>
        <v>42.57</v>
      </c>
      <c r="I27" s="36">
        <f t="shared" si="2"/>
        <v>5.8106224566162723</v>
      </c>
      <c r="J27" s="37">
        <f t="shared" si="3"/>
        <v>13.650640070359291</v>
      </c>
      <c r="K27" s="35">
        <f t="shared" si="1"/>
        <v>1277.0999999999999</v>
      </c>
      <c r="L27" s="1"/>
      <c r="M27" s="1"/>
    </row>
    <row r="28" spans="1:13" x14ac:dyDescent="0.25">
      <c r="A28" s="30">
        <v>13</v>
      </c>
      <c r="B28" s="39" t="s">
        <v>78</v>
      </c>
      <c r="C28" s="32" t="s">
        <v>60</v>
      </c>
      <c r="D28" s="40">
        <v>2</v>
      </c>
      <c r="E28" s="35">
        <v>799</v>
      </c>
      <c r="F28" s="35">
        <v>723</v>
      </c>
      <c r="G28" s="35">
        <v>749</v>
      </c>
      <c r="H28" s="34">
        <f t="shared" si="0"/>
        <v>757</v>
      </c>
      <c r="I28" s="36">
        <f t="shared" si="2"/>
        <v>38.626415831655933</v>
      </c>
      <c r="J28" s="37">
        <f t="shared" si="3"/>
        <v>5.1025648390562655</v>
      </c>
      <c r="K28" s="35">
        <f t="shared" si="1"/>
        <v>1514</v>
      </c>
      <c r="L28" s="1"/>
      <c r="M28" s="1"/>
    </row>
    <row r="29" spans="1:13" x14ac:dyDescent="0.25">
      <c r="A29" s="30">
        <v>14</v>
      </c>
      <c r="B29" s="39" t="s">
        <v>79</v>
      </c>
      <c r="C29" s="32" t="s">
        <v>60</v>
      </c>
      <c r="D29" s="40">
        <v>20</v>
      </c>
      <c r="E29" s="35">
        <v>659.05</v>
      </c>
      <c r="F29" s="35">
        <v>454.77</v>
      </c>
      <c r="G29" s="35">
        <v>509</v>
      </c>
      <c r="H29" s="34">
        <f t="shared" si="0"/>
        <v>540.94000000000005</v>
      </c>
      <c r="I29" s="36">
        <f t="shared" si="2"/>
        <v>105.81919627364405</v>
      </c>
      <c r="J29" s="37">
        <f t="shared" si="3"/>
        <v>19.56209492247644</v>
      </c>
      <c r="K29" s="35">
        <f t="shared" si="1"/>
        <v>10818.800000000001</v>
      </c>
      <c r="L29" s="1"/>
      <c r="M29" s="1"/>
    </row>
    <row r="30" spans="1:13" x14ac:dyDescent="0.25">
      <c r="A30" s="30">
        <v>15</v>
      </c>
      <c r="B30" s="39" t="s">
        <v>80</v>
      </c>
      <c r="C30" s="32" t="s">
        <v>60</v>
      </c>
      <c r="D30" s="40">
        <v>20</v>
      </c>
      <c r="E30" s="35">
        <v>161</v>
      </c>
      <c r="F30" s="35">
        <v>120</v>
      </c>
      <c r="G30" s="35">
        <v>120</v>
      </c>
      <c r="H30" s="34">
        <f t="shared" si="0"/>
        <v>133.66999999999999</v>
      </c>
      <c r="I30" s="36">
        <f t="shared" si="2"/>
        <v>23.671361036774631</v>
      </c>
      <c r="J30" s="37">
        <f t="shared" si="3"/>
        <v>17.709247658434887</v>
      </c>
      <c r="K30" s="35">
        <f t="shared" si="1"/>
        <v>2673.3999999999996</v>
      </c>
      <c r="L30" s="1"/>
      <c r="M30" s="1"/>
    </row>
    <row r="31" spans="1:13" x14ac:dyDescent="0.25">
      <c r="A31" s="30">
        <v>16</v>
      </c>
      <c r="B31" s="39" t="s">
        <v>81</v>
      </c>
      <c r="C31" s="32" t="s">
        <v>60</v>
      </c>
      <c r="D31" s="40">
        <v>10</v>
      </c>
      <c r="E31" s="35">
        <v>219</v>
      </c>
      <c r="F31" s="35">
        <v>226</v>
      </c>
      <c r="G31" s="35">
        <v>219</v>
      </c>
      <c r="H31" s="34">
        <f t="shared" si="0"/>
        <v>221.33</v>
      </c>
      <c r="I31" s="36">
        <f t="shared" si="2"/>
        <v>4.0414518843273806</v>
      </c>
      <c r="J31" s="37">
        <f t="shared" si="3"/>
        <v>1.8259571766539369</v>
      </c>
      <c r="K31" s="35">
        <f t="shared" si="1"/>
        <v>2213.3000000000002</v>
      </c>
      <c r="L31" s="1"/>
      <c r="M31" s="1"/>
    </row>
    <row r="32" spans="1:13" ht="26.25" customHeight="1" x14ac:dyDescent="0.25">
      <c r="A32" s="30">
        <v>17</v>
      </c>
      <c r="B32" s="41" t="s">
        <v>82</v>
      </c>
      <c r="C32" s="32" t="s">
        <v>60</v>
      </c>
      <c r="D32" s="40">
        <v>10</v>
      </c>
      <c r="E32" s="35">
        <v>662</v>
      </c>
      <c r="F32" s="35">
        <v>704</v>
      </c>
      <c r="G32" s="35">
        <v>555</v>
      </c>
      <c r="H32" s="34">
        <f t="shared" si="0"/>
        <v>640.33000000000004</v>
      </c>
      <c r="I32" s="36">
        <f t="shared" si="2"/>
        <v>76.826644683555813</v>
      </c>
      <c r="J32" s="37">
        <f t="shared" si="3"/>
        <v>11.997914318098251</v>
      </c>
      <c r="K32" s="35">
        <f t="shared" si="1"/>
        <v>6403.3</v>
      </c>
      <c r="L32" s="1"/>
      <c r="M32" s="1"/>
    </row>
    <row r="33" spans="1:13" ht="15.75" customHeight="1" x14ac:dyDescent="0.25">
      <c r="A33" s="52" t="s">
        <v>56</v>
      </c>
      <c r="B33" s="53"/>
      <c r="C33" s="53"/>
      <c r="D33" s="53"/>
      <c r="E33" s="53"/>
      <c r="F33" s="53"/>
      <c r="G33" s="53"/>
      <c r="H33" s="53"/>
      <c r="I33" s="26"/>
      <c r="J33" s="26"/>
      <c r="K33" s="18">
        <f>SUM(K16:K32)</f>
        <v>100946.40000000001</v>
      </c>
      <c r="L33" s="1"/>
      <c r="M33" s="1"/>
    </row>
    <row r="34" spans="1:13" ht="15.75" x14ac:dyDescent="0.25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6"/>
      <c r="L34" s="1"/>
      <c r="M34" s="1"/>
    </row>
    <row r="35" spans="1:13" ht="37.5" customHeight="1" x14ac:dyDescent="0.25">
      <c r="A35" s="57" t="s">
        <v>71</v>
      </c>
      <c r="B35" s="58"/>
      <c r="C35" s="58"/>
      <c r="D35" s="58"/>
      <c r="E35" s="58"/>
      <c r="F35" s="58"/>
      <c r="G35" s="58"/>
      <c r="H35" s="58"/>
      <c r="I35" s="58"/>
      <c r="J35" s="58"/>
      <c r="K35" s="59"/>
      <c r="L35" s="1"/>
      <c r="M35" s="1"/>
    </row>
    <row r="36" spans="1:13" ht="15.75" x14ac:dyDescent="0.2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2"/>
      <c r="L36" s="1"/>
      <c r="M36" s="1"/>
    </row>
    <row r="37" spans="1:13" ht="15.75" customHeight="1" x14ac:dyDescent="0.25">
      <c r="A37" s="54" t="s">
        <v>68</v>
      </c>
      <c r="B37" s="55"/>
      <c r="C37" s="55"/>
      <c r="D37" s="55"/>
      <c r="E37" s="55"/>
      <c r="F37" s="55"/>
      <c r="G37" s="56"/>
      <c r="H37" s="63" t="s">
        <v>40</v>
      </c>
      <c r="I37" s="64"/>
      <c r="J37" s="64"/>
      <c r="K37" s="65"/>
      <c r="L37" s="1"/>
      <c r="M37" s="1"/>
    </row>
    <row r="38" spans="1:13" ht="15" customHeight="1" x14ac:dyDescent="0.25">
      <c r="A38" s="46" t="s">
        <v>4</v>
      </c>
      <c r="B38" s="47"/>
      <c r="C38" s="47"/>
      <c r="D38" s="47"/>
      <c r="E38" s="47"/>
      <c r="F38" s="47"/>
      <c r="G38" s="47"/>
      <c r="H38" s="47"/>
      <c r="I38" s="47"/>
      <c r="J38" s="47"/>
      <c r="K38" s="48"/>
      <c r="L38" s="1"/>
      <c r="M38" s="1"/>
    </row>
    <row r="39" spans="1:13" x14ac:dyDescent="0.25">
      <c r="A39" s="15"/>
      <c r="B39" s="16"/>
      <c r="C39" s="16"/>
      <c r="D39" s="16"/>
      <c r="E39" s="16"/>
      <c r="F39" s="16"/>
      <c r="G39" s="16"/>
      <c r="H39" s="28"/>
      <c r="I39" s="16"/>
      <c r="J39" s="16"/>
      <c r="K39" s="17"/>
      <c r="L39" s="1"/>
      <c r="M39" s="1"/>
    </row>
    <row r="40" spans="1:13" ht="32.25" customHeight="1" x14ac:dyDescent="0.25">
      <c r="A40" s="2"/>
      <c r="B40" s="49" t="s">
        <v>48</v>
      </c>
      <c r="C40" s="49"/>
      <c r="D40" s="49"/>
      <c r="E40" s="49"/>
      <c r="F40" s="3"/>
      <c r="G40" s="3"/>
      <c r="H40" s="3"/>
      <c r="I40" s="3"/>
      <c r="J40" s="3"/>
      <c r="K40" s="4"/>
      <c r="L40" s="1"/>
      <c r="M40" s="1"/>
    </row>
    <row r="41" spans="1:13" x14ac:dyDescent="0.25">
      <c r="A41" s="2"/>
      <c r="B41" s="50" t="s">
        <v>13</v>
      </c>
      <c r="C41" s="50"/>
      <c r="D41" s="50"/>
      <c r="E41" s="50"/>
      <c r="F41" s="3"/>
      <c r="G41" s="3"/>
      <c r="H41" s="3"/>
      <c r="I41" s="27"/>
      <c r="J41" s="3"/>
      <c r="K41" s="4"/>
      <c r="L41" s="1"/>
      <c r="M41" s="1"/>
    </row>
    <row r="42" spans="1:13" x14ac:dyDescent="0.25">
      <c r="A42" s="2"/>
      <c r="B42" s="3"/>
      <c r="C42" s="3"/>
      <c r="D42" s="3"/>
      <c r="E42" s="3"/>
      <c r="F42" s="3"/>
      <c r="G42" s="3"/>
      <c r="H42" s="3"/>
      <c r="I42" s="3"/>
      <c r="J42" s="3"/>
      <c r="K42" s="4"/>
      <c r="L42" s="1"/>
      <c r="M42" s="1"/>
    </row>
    <row r="43" spans="1:13" ht="15.75" x14ac:dyDescent="0.25">
      <c r="A43" s="2"/>
      <c r="B43" s="12"/>
      <c r="C43" s="51" t="s">
        <v>16</v>
      </c>
      <c r="D43" s="49"/>
      <c r="E43" s="49"/>
      <c r="F43" s="3"/>
      <c r="G43" s="3"/>
      <c r="H43" s="3"/>
      <c r="I43" s="3"/>
      <c r="J43" s="3"/>
      <c r="K43" s="4"/>
      <c r="L43" s="1"/>
      <c r="M43" s="1"/>
    </row>
    <row r="44" spans="1:13" x14ac:dyDescent="0.25">
      <c r="A44" s="5"/>
      <c r="B44" s="6" t="s">
        <v>5</v>
      </c>
      <c r="C44" s="43" t="s">
        <v>6</v>
      </c>
      <c r="D44" s="43"/>
      <c r="E44" s="43"/>
      <c r="F44" s="7"/>
      <c r="G44" s="7"/>
      <c r="H44" s="7"/>
      <c r="I44" s="7"/>
      <c r="J44" s="7"/>
      <c r="K44" s="8"/>
      <c r="L44" s="1"/>
      <c r="M44" s="1"/>
    </row>
    <row r="45" spans="1:13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8"/>
      <c r="L45" s="1"/>
      <c r="M45" s="1"/>
    </row>
    <row r="46" spans="1:13" x14ac:dyDescent="0.25">
      <c r="A46" s="5"/>
      <c r="B46" s="42" t="s">
        <v>39</v>
      </c>
      <c r="C46" s="42"/>
      <c r="D46" s="42"/>
      <c r="E46" s="42"/>
      <c r="F46" s="7"/>
      <c r="G46" s="7"/>
      <c r="H46" s="7"/>
      <c r="I46" s="7"/>
      <c r="J46" s="7"/>
      <c r="K46" s="8"/>
    </row>
    <row r="47" spans="1:13" x14ac:dyDescent="0.25">
      <c r="A47" s="5"/>
      <c r="B47" s="43" t="s">
        <v>7</v>
      </c>
      <c r="C47" s="43"/>
      <c r="D47" s="43"/>
      <c r="E47" s="43"/>
      <c r="F47" s="7"/>
      <c r="G47" s="7"/>
      <c r="H47" s="7"/>
      <c r="I47" s="7"/>
      <c r="J47" s="7"/>
      <c r="K47" s="8"/>
    </row>
    <row r="48" spans="1:13" x14ac:dyDescent="0.25">
      <c r="A48" s="5"/>
      <c r="B48" s="7"/>
      <c r="C48" s="7"/>
      <c r="D48" s="7"/>
      <c r="E48" s="7"/>
      <c r="F48" s="7"/>
      <c r="G48" s="7"/>
      <c r="H48" s="7"/>
      <c r="I48" s="7"/>
      <c r="J48" s="7"/>
      <c r="K48" s="8"/>
    </row>
    <row r="49" spans="1:11" x14ac:dyDescent="0.25">
      <c r="A49" s="5"/>
      <c r="B49" s="14" t="s">
        <v>44</v>
      </c>
      <c r="C49" s="44">
        <v>1156</v>
      </c>
      <c r="D49" s="45"/>
      <c r="E49" s="45"/>
      <c r="F49" s="7"/>
      <c r="G49" s="7"/>
      <c r="H49" s="7"/>
      <c r="I49" s="7"/>
      <c r="J49" s="7"/>
      <c r="K49" s="8"/>
    </row>
    <row r="50" spans="1:11" x14ac:dyDescent="0.25">
      <c r="A50" s="5"/>
      <c r="B50" s="6" t="s">
        <v>8</v>
      </c>
      <c r="C50" s="43" t="s">
        <v>9</v>
      </c>
      <c r="D50" s="43"/>
      <c r="E50" s="43"/>
      <c r="F50" s="7"/>
      <c r="G50" s="7"/>
      <c r="H50" s="7"/>
      <c r="I50" s="7"/>
      <c r="J50" s="7"/>
      <c r="K50" s="8"/>
    </row>
    <row r="51" spans="1:11" x14ac:dyDescent="0.25">
      <c r="A51" s="10"/>
      <c r="B51" s="9"/>
      <c r="C51" s="9"/>
      <c r="D51" s="9"/>
      <c r="E51" s="9"/>
      <c r="F51" s="9"/>
      <c r="G51" s="9"/>
      <c r="H51" s="9"/>
      <c r="I51" s="9"/>
      <c r="J51" s="9"/>
      <c r="K51" s="11"/>
    </row>
  </sheetData>
  <sheetProtection formatCells="0" formatColumns="0" formatRows="0" insertColumns="0" insertRows="0" deleteColumns="0" deleteRows="0"/>
  <mergeCells count="39">
    <mergeCell ref="C13:D14"/>
    <mergeCell ref="C11:K11"/>
    <mergeCell ref="A12:K12"/>
    <mergeCell ref="A13:A14"/>
    <mergeCell ref="B13:B14"/>
    <mergeCell ref="H13:H14"/>
    <mergeCell ref="I13:I14"/>
    <mergeCell ref="J13:J14"/>
    <mergeCell ref="A1:K1"/>
    <mergeCell ref="C8:E8"/>
    <mergeCell ref="F8:K8"/>
    <mergeCell ref="A10:B11"/>
    <mergeCell ref="K13:K14"/>
    <mergeCell ref="A2:K2"/>
    <mergeCell ref="A3:K3"/>
    <mergeCell ref="A4:K4"/>
    <mergeCell ref="A5:K5"/>
    <mergeCell ref="A7:B9"/>
    <mergeCell ref="A6:K6"/>
    <mergeCell ref="C7:E7"/>
    <mergeCell ref="C9:E9"/>
    <mergeCell ref="F7:K7"/>
    <mergeCell ref="F9:K9"/>
    <mergeCell ref="C10:K10"/>
    <mergeCell ref="A33:H33"/>
    <mergeCell ref="A34:K34"/>
    <mergeCell ref="A35:K35"/>
    <mergeCell ref="A36:K36"/>
    <mergeCell ref="A37:G37"/>
    <mergeCell ref="H37:K37"/>
    <mergeCell ref="B46:E46"/>
    <mergeCell ref="B47:E47"/>
    <mergeCell ref="C49:E49"/>
    <mergeCell ref="C50:E50"/>
    <mergeCell ref="A38:K38"/>
    <mergeCell ref="B40:E40"/>
    <mergeCell ref="B41:E41"/>
    <mergeCell ref="C43:E43"/>
    <mergeCell ref="C44:E44"/>
  </mergeCells>
  <pageMargins left="0.25" right="0.25" top="0.75" bottom="0.75" header="0.3" footer="0.3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5141-6581-47C4-B4DC-F52E5539D5C5}">
  <dimension ref="C3:E25"/>
  <sheetViews>
    <sheetView topLeftCell="A5" workbookViewId="0">
      <selection activeCell="C4" sqref="C4:E25"/>
    </sheetView>
  </sheetViews>
  <sheetFormatPr defaultRowHeight="15" x14ac:dyDescent="0.25"/>
  <cols>
    <col min="4" max="4" width="64.28515625" customWidth="1"/>
  </cols>
  <sheetData>
    <row r="3" spans="3:5" ht="15.75" thickBot="1" x14ac:dyDescent="0.3"/>
    <row r="4" spans="3:5" ht="26.25" thickBot="1" x14ac:dyDescent="0.3">
      <c r="C4" s="24">
        <v>1</v>
      </c>
      <c r="D4" s="19" t="s">
        <v>18</v>
      </c>
      <c r="E4" s="23">
        <v>3</v>
      </c>
    </row>
    <row r="5" spans="3:5" ht="26.25" thickBot="1" x14ac:dyDescent="0.3">
      <c r="C5" s="22">
        <v>2</v>
      </c>
      <c r="D5" s="20" t="s">
        <v>19</v>
      </c>
      <c r="E5" s="23">
        <v>15</v>
      </c>
    </row>
    <row r="6" spans="3:5" ht="26.25" thickBot="1" x14ac:dyDescent="0.3">
      <c r="C6" s="22">
        <v>3</v>
      </c>
      <c r="D6" s="20" t="s">
        <v>20</v>
      </c>
      <c r="E6" s="23">
        <v>5</v>
      </c>
    </row>
    <row r="7" spans="3:5" ht="26.25" thickBot="1" x14ac:dyDescent="0.3">
      <c r="C7" s="22">
        <v>4</v>
      </c>
      <c r="D7" s="20" t="s">
        <v>21</v>
      </c>
      <c r="E7" s="23">
        <v>1</v>
      </c>
    </row>
    <row r="8" spans="3:5" ht="26.25" thickBot="1" x14ac:dyDescent="0.3">
      <c r="C8" s="22">
        <v>5</v>
      </c>
      <c r="D8" s="20" t="s">
        <v>22</v>
      </c>
      <c r="E8" s="23">
        <v>3</v>
      </c>
    </row>
    <row r="9" spans="3:5" x14ac:dyDescent="0.25">
      <c r="C9" s="22">
        <v>6</v>
      </c>
      <c r="D9" s="20" t="s">
        <v>17</v>
      </c>
      <c r="E9" s="23">
        <v>3</v>
      </c>
    </row>
    <row r="10" spans="3:5" ht="26.25" thickBot="1" x14ac:dyDescent="0.3">
      <c r="C10" s="24"/>
      <c r="D10" s="20" t="s">
        <v>23</v>
      </c>
      <c r="E10" s="25"/>
    </row>
    <row r="11" spans="3:5" ht="26.25" thickBot="1" x14ac:dyDescent="0.3">
      <c r="C11" s="22">
        <v>7</v>
      </c>
      <c r="D11" s="20" t="s">
        <v>24</v>
      </c>
      <c r="E11" s="23">
        <v>3</v>
      </c>
    </row>
    <row r="12" spans="3:5" ht="26.25" thickBot="1" x14ac:dyDescent="0.3">
      <c r="C12" s="22">
        <v>8</v>
      </c>
      <c r="D12" s="21" t="s">
        <v>25</v>
      </c>
      <c r="E12" s="23">
        <v>1</v>
      </c>
    </row>
    <row r="13" spans="3:5" ht="26.25" thickBot="1" x14ac:dyDescent="0.3">
      <c r="C13" s="22">
        <v>9</v>
      </c>
      <c r="D13" s="21" t="s">
        <v>26</v>
      </c>
      <c r="E13" s="23">
        <v>1</v>
      </c>
    </row>
    <row r="14" spans="3:5" ht="26.25" thickBot="1" x14ac:dyDescent="0.3">
      <c r="C14" s="22">
        <v>10</v>
      </c>
      <c r="D14" s="21" t="s">
        <v>27</v>
      </c>
      <c r="E14" s="23">
        <v>1</v>
      </c>
    </row>
    <row r="15" spans="3:5" ht="26.25" thickBot="1" x14ac:dyDescent="0.3">
      <c r="C15" s="22">
        <v>11</v>
      </c>
      <c r="D15" s="21" t="s">
        <v>28</v>
      </c>
      <c r="E15" s="23">
        <v>1</v>
      </c>
    </row>
    <row r="16" spans="3:5" ht="26.25" thickBot="1" x14ac:dyDescent="0.3">
      <c r="C16" s="22">
        <v>12</v>
      </c>
      <c r="D16" s="21" t="s">
        <v>29</v>
      </c>
      <c r="E16" s="23">
        <v>5</v>
      </c>
    </row>
    <row r="17" spans="3:5" ht="26.25" thickBot="1" x14ac:dyDescent="0.3">
      <c r="C17" s="22">
        <v>13</v>
      </c>
      <c r="D17" s="21" t="s">
        <v>30</v>
      </c>
      <c r="E17" s="23">
        <v>1</v>
      </c>
    </row>
    <row r="18" spans="3:5" ht="26.25" thickBot="1" x14ac:dyDescent="0.3">
      <c r="C18" s="22">
        <v>14</v>
      </c>
      <c r="D18" s="21" t="s">
        <v>31</v>
      </c>
      <c r="E18" s="23">
        <v>1</v>
      </c>
    </row>
    <row r="19" spans="3:5" ht="26.25" thickBot="1" x14ac:dyDescent="0.3">
      <c r="C19" s="22">
        <v>15</v>
      </c>
      <c r="D19" s="21" t="s">
        <v>32</v>
      </c>
      <c r="E19" s="23">
        <v>1</v>
      </c>
    </row>
    <row r="20" spans="3:5" ht="26.25" thickBot="1" x14ac:dyDescent="0.3">
      <c r="C20" s="22">
        <v>16</v>
      </c>
      <c r="D20" s="21" t="s">
        <v>33</v>
      </c>
      <c r="E20" s="23">
        <v>1</v>
      </c>
    </row>
    <row r="21" spans="3:5" ht="26.25" thickBot="1" x14ac:dyDescent="0.3">
      <c r="C21" s="22">
        <v>17</v>
      </c>
      <c r="D21" s="21" t="s">
        <v>34</v>
      </c>
      <c r="E21" s="23">
        <v>1</v>
      </c>
    </row>
    <row r="22" spans="3:5" ht="26.25" thickBot="1" x14ac:dyDescent="0.3">
      <c r="C22" s="22">
        <v>18</v>
      </c>
      <c r="D22" s="21" t="s">
        <v>35</v>
      </c>
      <c r="E22" s="23">
        <v>2</v>
      </c>
    </row>
    <row r="23" spans="3:5" ht="26.25" thickBot="1" x14ac:dyDescent="0.3">
      <c r="C23" s="22">
        <v>19</v>
      </c>
      <c r="D23" s="21" t="s">
        <v>36</v>
      </c>
      <c r="E23" s="23">
        <v>2</v>
      </c>
    </row>
    <row r="24" spans="3:5" ht="26.25" thickBot="1" x14ac:dyDescent="0.3">
      <c r="C24" s="22">
        <v>20</v>
      </c>
      <c r="D24" s="21" t="s">
        <v>37</v>
      </c>
      <c r="E24" s="23">
        <v>1</v>
      </c>
    </row>
    <row r="25" spans="3:5" ht="25.5" x14ac:dyDescent="0.25">
      <c r="C25" s="22">
        <v>21</v>
      </c>
      <c r="D25" s="21" t="s">
        <v>38</v>
      </c>
      <c r="E25" s="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Прудникова</dc:creator>
  <cp:lastModifiedBy>Базарова Сабина Рустамовна</cp:lastModifiedBy>
  <cp:lastPrinted>2025-12-16T06:50:16Z</cp:lastPrinted>
  <dcterms:created xsi:type="dcterms:W3CDTF">2019-06-06T10:23:43Z</dcterms:created>
  <dcterms:modified xsi:type="dcterms:W3CDTF">2026-10-14T08:48:25Z</dcterms:modified>
</cp:coreProperties>
</file>