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/>
  </bookViews>
  <sheets>
    <sheet name="1" sheetId="5" r:id="rId1"/>
  </sheets>
  <definedNames>
    <definedName name="_xlnm.Print_Area" localSheetId="0">'1'!$A$1:$Q$20</definedName>
  </definedNames>
  <calcPr calcId="125725"/>
</workbook>
</file>

<file path=xl/calcChain.xml><?xml version="1.0" encoding="utf-8"?>
<calcChain xmlns="http://schemas.openxmlformats.org/spreadsheetml/2006/main">
  <c r="H12" i="5"/>
  <c r="G12"/>
  <c r="F12"/>
  <c r="I11" l="1"/>
  <c r="L11" s="1"/>
  <c r="L12" s="1"/>
  <c r="J11" l="1"/>
  <c r="K11" s="1"/>
</calcChain>
</file>

<file path=xl/sharedStrings.xml><?xml version="1.0" encoding="utf-8"?>
<sst xmlns="http://schemas.openxmlformats.org/spreadsheetml/2006/main" count="24" uniqueCount="24">
  <si>
    <t xml:space="preserve">Средняя арифметическая величина цены единицы продукции     </t>
  </si>
  <si>
    <t xml:space="preserve">Среднее квадратичное отклонение  </t>
  </si>
  <si>
    <t xml:space="preserve">НМЦК (руб.)   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</si>
  <si>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</si>
  <si>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</si>
  <si>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</si>
  <si>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Наименование объекта закупки</t>
  </si>
  <si>
    <t>Итого:</t>
  </si>
  <si>
    <t>№ п/п</t>
  </si>
  <si>
    <t xml:space="preserve">Коэффициент вариации (%)    </t>
  </si>
  <si>
    <t>Наименование товара</t>
  </si>
  <si>
    <t>Единица измерения</t>
  </si>
  <si>
    <t xml:space="preserve">Количество </t>
  </si>
  <si>
    <t>шт</t>
  </si>
  <si>
    <t>32.99.53.190-00000014</t>
  </si>
  <si>
    <t>КТРУ/ОКПД 2</t>
  </si>
  <si>
    <r>
      <t>Расчет начальной (максимальной) цены контракта методом сопоставимых рыночных цен (анализа рынка)</t>
    </r>
    <r>
      <rPr>
        <sz val="10"/>
        <color theme="1"/>
        <rFont val="Times New Roman"/>
        <family val="1"/>
        <charset val="204"/>
      </rPr>
      <t xml:space="preserve">                     </t>
    </r>
  </si>
  <si>
    <t>Поставка информационных стендов</t>
  </si>
  <si>
    <t>Стенды информационные</t>
  </si>
  <si>
    <t xml:space="preserve">Цена единицы, указанная в источнике № 1  </t>
  </si>
  <si>
    <t xml:space="preserve">Цена единицы, указанная в источнике № 2 </t>
  </si>
  <si>
    <t xml:space="preserve">Цена единицы, указанная в источнике № 3  </t>
  </si>
  <si>
    <t>На основании проведенного анализа рынка и расчетов НМЦК составляет 74429,92руб.</t>
  </si>
  <si>
    <t xml:space="preserve">Все поступившие предложения содержат информацию о готовности оказать услугу на одинаковых условиях.
На основании предложения № 1, цена является наименьшей среди поступивших предложений.
В целях экономии и доведенных бюджетных средств заключение контракта планируется 
с поставщиком, предложившим наименьшую цену, в данном конкретном случае 
– поставщик № 1, при этом цена контракта составит 74429,92 (семьдемят четыре тысячи четыреста двадцать девять) рублей 92 копейки.
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</si>
</sst>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2" xfId="0" applyFont="1" applyBorder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2" fontId="6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readingOrder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horizontal="center" vertical="center" readingOrder="1"/>
    </xf>
    <xf numFmtId="0" fontId="1" fillId="0" borderId="6" xfId="0" applyFont="1" applyBorder="1" applyAlignment="1">
      <alignment horizontal="center" vertical="center" readingOrder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/>
    <xf numFmtId="0" fontId="1" fillId="0" borderId="2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ktru/ktruCard/ktru-description.html?itemId=84136&amp;backUrl=" TargetMode="External"/><Relationship Id="rId1" Type="http://schemas.openxmlformats.org/officeDocument/2006/relationships/hyperlink" Target="mailto:info@sphera-p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7"/>
  <sheetViews>
    <sheetView tabSelected="1" zoomScale="90" zoomScaleNormal="90" zoomScalePageLayoutView="50" workbookViewId="0">
      <selection activeCell="B8" sqref="B8:L8"/>
    </sheetView>
  </sheetViews>
  <sheetFormatPr defaultRowHeight="12.75"/>
  <cols>
    <col min="1" max="1" width="19.42578125" style="2" customWidth="1"/>
    <col min="2" max="2" width="5" style="2" customWidth="1"/>
    <col min="3" max="3" width="33.42578125" style="2" customWidth="1"/>
    <col min="4" max="4" width="11.42578125" style="2" customWidth="1"/>
    <col min="5" max="5" width="11.85546875" style="2" customWidth="1"/>
    <col min="6" max="6" width="15.5703125" style="2" customWidth="1"/>
    <col min="7" max="7" width="15" style="2" customWidth="1"/>
    <col min="8" max="8" width="14.42578125" style="2" customWidth="1"/>
    <col min="9" max="9" width="15.85546875" style="2" customWidth="1"/>
    <col min="10" max="10" width="13.42578125" style="2" customWidth="1"/>
    <col min="11" max="11" width="14.7109375" style="2" customWidth="1"/>
    <col min="12" max="12" width="13.85546875" style="2" customWidth="1"/>
    <col min="13" max="13" width="11.42578125" style="2" customWidth="1"/>
    <col min="14" max="14" width="5.7109375" style="2" customWidth="1"/>
    <col min="15" max="15" width="0" style="2" hidden="1" customWidth="1"/>
    <col min="16" max="17" width="9.140625" style="2" hidden="1" customWidth="1"/>
    <col min="18" max="32" width="9.140625" style="2" customWidth="1"/>
    <col min="33" max="33" width="9.140625" style="2" hidden="1" customWidth="1"/>
    <col min="34" max="16384" width="9.140625" style="2"/>
  </cols>
  <sheetData>
    <row r="1" spans="1:33">
      <c r="C1" s="3"/>
      <c r="D1" s="3"/>
    </row>
    <row r="2" spans="1:33">
      <c r="C2" s="3"/>
      <c r="D2" s="3"/>
    </row>
    <row r="3" spans="1:33">
      <c r="C3" s="3"/>
      <c r="D3" s="3"/>
      <c r="F3" s="49"/>
      <c r="G3" s="49"/>
      <c r="H3" s="49"/>
      <c r="I3" s="49"/>
      <c r="J3" s="49"/>
      <c r="K3" s="49"/>
      <c r="L3" s="49"/>
    </row>
    <row r="4" spans="1:33">
      <c r="C4" s="3"/>
      <c r="D4" s="3"/>
    </row>
    <row r="5" spans="1:33" ht="30.75" customHeight="1">
      <c r="B5" s="56" t="s">
        <v>3</v>
      </c>
      <c r="C5" s="57"/>
      <c r="D5" s="57"/>
      <c r="E5" s="57"/>
      <c r="F5" s="57"/>
      <c r="G5" s="57"/>
      <c r="H5" s="57"/>
      <c r="I5" s="57"/>
      <c r="J5" s="57"/>
      <c r="K5" s="57"/>
      <c r="L5" s="58"/>
      <c r="M5" s="20"/>
      <c r="N5" s="20"/>
      <c r="O5" s="20"/>
      <c r="P5" s="20"/>
      <c r="Q5" s="20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3" ht="21" customHeight="1">
      <c r="B6" s="59" t="s">
        <v>6</v>
      </c>
      <c r="C6" s="57"/>
      <c r="D6" s="57"/>
      <c r="E6" s="58"/>
      <c r="F6" s="50" t="s">
        <v>17</v>
      </c>
      <c r="G6" s="51"/>
      <c r="H6" s="51"/>
      <c r="I6" s="52"/>
      <c r="J6" s="52"/>
      <c r="K6" s="52"/>
      <c r="L6" s="53"/>
      <c r="M6" s="19"/>
      <c r="N6" s="19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4"/>
    </row>
    <row r="7" spans="1:33" ht="82.5" customHeight="1">
      <c r="B7" s="59" t="s">
        <v>4</v>
      </c>
      <c r="C7" s="57"/>
      <c r="D7" s="57"/>
      <c r="E7" s="58"/>
      <c r="F7" s="54" t="s">
        <v>5</v>
      </c>
      <c r="G7" s="55"/>
      <c r="H7" s="55"/>
      <c r="I7" s="55"/>
      <c r="J7" s="55"/>
      <c r="K7" s="55"/>
      <c r="L7" s="55"/>
      <c r="M7" s="19"/>
      <c r="N7" s="19"/>
      <c r="O7" s="1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5"/>
    </row>
    <row r="8" spans="1:33" ht="25.5" customHeight="1">
      <c r="B8" s="60" t="s">
        <v>16</v>
      </c>
      <c r="C8" s="57"/>
      <c r="D8" s="57"/>
      <c r="E8" s="57"/>
      <c r="F8" s="57"/>
      <c r="G8" s="57"/>
      <c r="H8" s="57"/>
      <c r="I8" s="57"/>
      <c r="J8" s="57"/>
      <c r="K8" s="57"/>
      <c r="L8" s="58"/>
      <c r="M8" s="6"/>
      <c r="N8" s="6"/>
      <c r="O8" s="6"/>
    </row>
    <row r="9" spans="1:33" ht="51.75" customHeight="1">
      <c r="A9" s="61" t="s">
        <v>15</v>
      </c>
      <c r="B9" s="43" t="s">
        <v>8</v>
      </c>
      <c r="C9" s="43" t="s">
        <v>10</v>
      </c>
      <c r="D9" s="43" t="s">
        <v>11</v>
      </c>
      <c r="E9" s="62" t="s">
        <v>12</v>
      </c>
      <c r="F9" s="43" t="s">
        <v>19</v>
      </c>
      <c r="G9" s="43" t="s">
        <v>20</v>
      </c>
      <c r="H9" s="43" t="s">
        <v>21</v>
      </c>
      <c r="I9" s="43" t="s">
        <v>0</v>
      </c>
      <c r="J9" s="43" t="s">
        <v>1</v>
      </c>
      <c r="K9" s="43" t="s">
        <v>9</v>
      </c>
      <c r="L9" s="43" t="s">
        <v>2</v>
      </c>
      <c r="M9" s="6"/>
      <c r="N9" s="6"/>
      <c r="O9" s="6"/>
    </row>
    <row r="10" spans="1:33" ht="41.25" customHeight="1">
      <c r="A10" s="61"/>
      <c r="B10" s="43"/>
      <c r="C10" s="43"/>
      <c r="D10" s="43"/>
      <c r="E10" s="62"/>
      <c r="F10" s="43"/>
      <c r="G10" s="43"/>
      <c r="H10" s="43"/>
      <c r="I10" s="43"/>
      <c r="J10" s="43"/>
      <c r="K10" s="43"/>
      <c r="L10" s="43"/>
      <c r="M10" s="6"/>
      <c r="N10" s="6"/>
      <c r="O10" s="6"/>
    </row>
    <row r="11" spans="1:33" ht="67.5" customHeight="1">
      <c r="A11" s="21" t="s">
        <v>14</v>
      </c>
      <c r="B11" s="22">
        <v>1</v>
      </c>
      <c r="C11" s="23" t="s">
        <v>18</v>
      </c>
      <c r="D11" s="21" t="s">
        <v>13</v>
      </c>
      <c r="E11" s="21">
        <v>20</v>
      </c>
      <c r="F11" s="24">
        <v>3670</v>
      </c>
      <c r="G11" s="25">
        <v>3750</v>
      </c>
      <c r="H11" s="25">
        <v>3800</v>
      </c>
      <c r="I11" s="25">
        <f>AVERAGE(F11:H11)</f>
        <v>3740</v>
      </c>
      <c r="J11" s="25">
        <f>SQRT(((SUM((POWER(F11-I11,2)),(POWER(G11-I11,2)),(POWER(H11-I11,2)))/(COLUMNS(F11:H11)-1))))</f>
        <v>65.574385243020004</v>
      </c>
      <c r="K11" s="26">
        <f>J11/I11*100</f>
        <v>1.7533258086368984</v>
      </c>
      <c r="L11" s="27">
        <f>E11*I11</f>
        <v>74800</v>
      </c>
      <c r="N11" s="6"/>
      <c r="O11" s="6"/>
      <c r="Q11" s="28"/>
    </row>
    <row r="12" spans="1:33" ht="21.75" customHeight="1">
      <c r="A12" s="29"/>
      <c r="B12" s="44" t="s">
        <v>7</v>
      </c>
      <c r="C12" s="45"/>
      <c r="D12" s="30"/>
      <c r="E12" s="31"/>
      <c r="F12" s="32">
        <f>F11</f>
        <v>3670</v>
      </c>
      <c r="G12" s="32">
        <f>G11</f>
        <v>3750</v>
      </c>
      <c r="H12" s="32">
        <f>H11</f>
        <v>3800</v>
      </c>
      <c r="I12" s="31"/>
      <c r="J12" s="31"/>
      <c r="K12" s="33"/>
      <c r="L12" s="34">
        <f>SUM(L11:L11)</f>
        <v>74800</v>
      </c>
      <c r="Q12" s="35"/>
    </row>
    <row r="13" spans="1:33"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33" s="11" customFormat="1" ht="24" customHeight="1">
      <c r="A14" s="48" t="s">
        <v>22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9"/>
      <c r="AD15" s="8"/>
      <c r="AE15" s="8"/>
      <c r="AF15" s="8"/>
    </row>
    <row r="16" spans="1:33" ht="117" customHeight="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6.5" customHeight="1">
      <c r="A17" s="15"/>
      <c r="B17" s="16"/>
      <c r="C17" s="40"/>
      <c r="D17" s="40"/>
      <c r="E17" s="40"/>
      <c r="F17" s="40"/>
      <c r="G17" s="40"/>
      <c r="H17" s="17"/>
      <c r="I17" s="18"/>
      <c r="J17" s="18"/>
      <c r="K17" s="16"/>
      <c r="L17" s="16"/>
      <c r="M17" s="16"/>
      <c r="N17" s="16"/>
      <c r="O17" s="16"/>
      <c r="P17" s="16"/>
      <c r="Q17" s="1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6.5" customHeight="1">
      <c r="B18" s="6"/>
      <c r="C18" s="12"/>
      <c r="D18" s="12"/>
      <c r="E18" s="12"/>
      <c r="F18" s="12"/>
      <c r="G18" s="12"/>
      <c r="H18" s="7"/>
      <c r="I18" s="8"/>
      <c r="J18" s="8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6.5" customHeight="1">
      <c r="B19" s="6"/>
      <c r="C19" s="39"/>
      <c r="D19" s="39"/>
      <c r="E19" s="39"/>
      <c r="F19" s="39"/>
      <c r="G19" s="39"/>
      <c r="H19" s="41"/>
      <c r="I19" s="41"/>
      <c r="J19" s="4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6.5" customHeight="1">
      <c r="B20" s="6"/>
      <c r="C20" s="39"/>
      <c r="D20" s="39"/>
      <c r="E20" s="39"/>
      <c r="F20" s="39"/>
      <c r="G20" s="39"/>
      <c r="H20" s="37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  <c r="AA20" s="6"/>
      <c r="AB20" s="6"/>
      <c r="AC20" s="6"/>
      <c r="AD20" s="6"/>
      <c r="AE20" s="6"/>
      <c r="AF20" s="6"/>
    </row>
    <row r="21" spans="1:3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>
      <c r="B24" s="6"/>
      <c r="C24" s="42"/>
      <c r="D24" s="42"/>
      <c r="E24" s="42"/>
      <c r="F24" s="42"/>
      <c r="G24" s="4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>
      <c r="B25" s="6"/>
      <c r="C25" s="38"/>
      <c r="D25" s="38"/>
      <c r="E25" s="38"/>
      <c r="F25" s="38"/>
      <c r="G25" s="38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>
      <c r="B26" s="6"/>
      <c r="C26" s="39"/>
      <c r="D26" s="39"/>
      <c r="E26" s="39"/>
      <c r="F26" s="39"/>
      <c r="G26" s="39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>
      <c r="B27" s="6"/>
      <c r="C27" s="39"/>
      <c r="D27" s="39"/>
      <c r="E27" s="39"/>
      <c r="F27" s="39"/>
      <c r="G27" s="3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</sheetData>
  <mergeCells count="30">
    <mergeCell ref="B8:L8"/>
    <mergeCell ref="A9:A10"/>
    <mergeCell ref="B9:B10"/>
    <mergeCell ref="C9:C10"/>
    <mergeCell ref="D9:D10"/>
    <mergeCell ref="E9:E10"/>
    <mergeCell ref="L9:L10"/>
    <mergeCell ref="F3:L3"/>
    <mergeCell ref="F6:L6"/>
    <mergeCell ref="F7:L7"/>
    <mergeCell ref="B5:L5"/>
    <mergeCell ref="B6:E6"/>
    <mergeCell ref="B7:E7"/>
    <mergeCell ref="H19:J19"/>
    <mergeCell ref="C20:G20"/>
    <mergeCell ref="C24:G24"/>
    <mergeCell ref="J9:J10"/>
    <mergeCell ref="K9:K10"/>
    <mergeCell ref="B12:C12"/>
    <mergeCell ref="F9:F10"/>
    <mergeCell ref="G9:G10"/>
    <mergeCell ref="H9:H10"/>
    <mergeCell ref="I9:I10"/>
    <mergeCell ref="A15:Q16"/>
    <mergeCell ref="A14:L14"/>
    <mergeCell ref="C25:G25"/>
    <mergeCell ref="C26:G26"/>
    <mergeCell ref="C27:G27"/>
    <mergeCell ref="C17:G17"/>
    <mergeCell ref="C19:G19"/>
  </mergeCells>
  <hyperlinks>
    <hyperlink ref="F6" r:id="rId1" display="info@sphera-pb.ru"/>
    <hyperlink ref="A11" r:id="rId2" display="https://zakupki.gov.ru/epz/ktru/ktruCard/ktru-description.html?itemId=84136&amp;backUrl="/>
  </hyperlinks>
  <pageMargins left="0.18" right="7.874015748031496E-2" top="0.74803149606299213" bottom="0.27" header="0.31496062992125984" footer="0.31496062992125984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2026-09-30T08:22:29Z</dcterms:modified>
</cp:coreProperties>
</file>