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105" windowWidth="23250" windowHeight="12570"/>
  </bookViews>
  <sheets>
    <sheet name=" Обоснование" sheetId="6" r:id="rId1"/>
  </sheets>
  <definedNames>
    <definedName name="_xlnm.Print_Area" localSheetId="0">' Обоснование'!$A$1:$L$27</definedName>
  </definedNames>
  <calcPr calcId="145621"/>
</workbook>
</file>

<file path=xl/calcChain.xml><?xml version="1.0" encoding="utf-8"?>
<calcChain xmlns="http://schemas.openxmlformats.org/spreadsheetml/2006/main">
  <c r="I14" i="6" l="1"/>
  <c r="H14" i="6" l="1"/>
  <c r="L14" i="6" s="1"/>
  <c r="L15" i="6" s="1"/>
  <c r="J14" i="6" l="1"/>
  <c r="K14" i="6" l="1"/>
</calcChain>
</file>

<file path=xl/sharedStrings.xml><?xml version="1.0" encoding="utf-8"?>
<sst xmlns="http://schemas.openxmlformats.org/spreadsheetml/2006/main" count="29" uniqueCount="29">
  <si>
    <t>Кол-во</t>
  </si>
  <si>
    <t>Ед. изм.</t>
  </si>
  <si>
    <t>№ п/п</t>
  </si>
  <si>
    <t>Среднее арифметическое значение цены, руб.</t>
  </si>
  <si>
    <t>Среднее квадратическое отклонение цены</t>
  </si>
  <si>
    <t>Стандартное отклонение цены</t>
  </si>
  <si>
    <t>Коэффициент вариации, %</t>
  </si>
  <si>
    <t>НМЦК методом сопоставимых рыночных цен (анализа рынка) определяется по формуле:</t>
  </si>
  <si>
    <t>где:</t>
  </si>
  <si>
    <t>НМЦК, определяемая методом сопоставимых рыночных цен (анализа рынка);</t>
  </si>
  <si>
    <t>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 товара, работы, услуги, представленная в источнике с номером i, скорректированная с учетом коэффициентов (индексов), применяемых для пересчета цен товаров, работ, услуг с учетом различий в характеристиках товаров, коммерческих и (или) финансовых условий поставок товаров, выполнения работ, оказания услуг.</t>
  </si>
  <si>
    <t>Ценовая информация (цена за ед., руб.)</t>
  </si>
  <si>
    <t>1.</t>
  </si>
  <si>
    <t xml:space="preserve">Расчет Н(М)ЦК методом сопоставимых рыночных цен (анализа рынка),  руб. </t>
  </si>
  <si>
    <t>Наименование объекта закупки</t>
  </si>
  <si>
    <t xml:space="preserve">  ОБОСНОВАНИЕ НАЧАЛЬНОЙ (МАКСИМАЛЬНОЙ) ЦЕНЫ КОНТРАКТА, НАЧАЛЬНЫХ ЦЕН ЕДИНИЦ ТОВАРА, РАБОТЫ, УСЛУГИ</t>
  </si>
  <si>
    <t>Таблица 1</t>
  </si>
  <si>
    <t>* При определении НМЦК Заказчиком применяется Приказ Минэкономразвития России от 02.10.2013 N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исполнителем)".</t>
  </si>
  <si>
    <t xml:space="preserve">Валюта, используемая при формировании цены контракта и расчетов с поставщиками (подрядчиками, исполнителями): рубль Российской Федерации </t>
  </si>
  <si>
    <t xml:space="preserve">Порядок применения официального курса иностранной валюты к рублю  РФ, установленного ЦБ РФ и используемого при оплате контракте - не применяется </t>
  </si>
  <si>
    <t>шт.</t>
  </si>
  <si>
    <t>Итого сумма цен единиц Товара:</t>
  </si>
  <si>
    <t>Расчет НМЦК (начальной максимальной цены контракта)</t>
  </si>
  <si>
    <t xml:space="preserve">КП 1 </t>
  </si>
  <si>
    <t xml:space="preserve"> КП 2                        </t>
  </si>
  <si>
    <r>
      <t xml:space="preserve">КП 3                            </t>
    </r>
    <r>
      <rPr>
        <b/>
        <sz val="6"/>
        <rFont val="Times New Roman"/>
        <family val="1"/>
        <charset val="204"/>
      </rPr>
      <t xml:space="preserve"> </t>
    </r>
  </si>
  <si>
    <r>
      <t>Объект закупки:</t>
    </r>
    <r>
      <rPr>
        <b/>
        <sz val="11"/>
        <rFont val="Times New Roman"/>
        <family val="1"/>
        <charset val="204"/>
      </rPr>
      <t xml:space="preserve"> Закупка базы данных "Кадровое дело" Электронная версия журнала. Вип-тариф, 12 мес </t>
    </r>
  </si>
  <si>
    <t xml:space="preserve">Закупка базы данных "Кадровое дело" Электронная версия журнала. Вип-тариф, 12 мес </t>
  </si>
  <si>
    <t>На основании проведенного анализа рынка, расчетов и в целях экономии, НМЦК составляет  24 306,00 (двадцать четыре тысячи триста шесть) рублей 00 копеек.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</si>
</sst>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>
      <alignment horizontal="left" vertical="center"/>
    </xf>
    <xf numFmtId="0" fontId="2" fillId="0" borderId="0">
      <alignment horizontal="center" vertical="center"/>
    </xf>
  </cellStyleXfs>
  <cellXfs count="42">
    <xf numFmtId="0" fontId="0" fillId="0" borderId="0" xfId="0"/>
    <xf numFmtId="0" fontId="4" fillId="0" borderId="0" xfId="1" applyFont="1"/>
    <xf numFmtId="0" fontId="3" fillId="0" borderId="0" xfId="1" applyFont="1"/>
    <xf numFmtId="0" fontId="4" fillId="0" borderId="0" xfId="1" applyFont="1" applyAlignment="1">
      <alignment horizontal="center"/>
    </xf>
    <xf numFmtId="0" fontId="8" fillId="0" borderId="0" xfId="0" applyFont="1" applyAlignment="1">
      <alignment vertical="center" wrapText="1"/>
    </xf>
    <xf numFmtId="0" fontId="6" fillId="0" borderId="0" xfId="1" applyFont="1" applyAlignment="1">
      <alignment horizontal="center"/>
    </xf>
    <xf numFmtId="0" fontId="10" fillId="0" borderId="1" xfId="1" applyFont="1" applyBorder="1" applyAlignment="1">
      <alignment horizontal="center"/>
    </xf>
    <xf numFmtId="0" fontId="8" fillId="0" borderId="1" xfId="1" applyFont="1" applyBorder="1"/>
    <xf numFmtId="4" fontId="10" fillId="0" borderId="1" xfId="1" applyNumberFormat="1" applyFont="1" applyBorder="1" applyAlignment="1">
      <alignment horizontal="center"/>
    </xf>
    <xf numFmtId="0" fontId="4" fillId="0" borderId="4" xfId="1" applyFont="1" applyBorder="1"/>
    <xf numFmtId="0" fontId="4" fillId="0" borderId="0" xfId="1" applyFont="1" applyAlignment="1">
      <alignment wrapText="1"/>
    </xf>
    <xf numFmtId="0" fontId="10" fillId="0" borderId="1" xfId="1" applyFont="1" applyBorder="1"/>
    <xf numFmtId="0" fontId="11" fillId="0" borderId="4" xfId="1" applyFont="1" applyBorder="1" applyAlignment="1">
      <alignment horizontal="right"/>
    </xf>
    <xf numFmtId="0" fontId="13" fillId="0" borderId="0" xfId="1" applyFont="1" applyAlignment="1">
      <alignment horizontal="right" wrapText="1"/>
    </xf>
    <xf numFmtId="0" fontId="10" fillId="0" borderId="3" xfId="1" applyFont="1" applyBorder="1"/>
    <xf numFmtId="0" fontId="14" fillId="0" borderId="0" xfId="1" applyFont="1" applyAlignment="1">
      <alignment wrapText="1"/>
    </xf>
    <xf numFmtId="0" fontId="5" fillId="0" borderId="2" xfId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4" fontId="8" fillId="0" borderId="1" xfId="1" applyNumberFormat="1" applyFont="1" applyBorder="1" applyAlignment="1">
      <alignment horizontal="center" vertical="center"/>
    </xf>
    <xf numFmtId="4" fontId="8" fillId="0" borderId="1" xfId="1" applyNumberFormat="1" applyFont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left" vertical="center" wrapText="1"/>
    </xf>
    <xf numFmtId="0" fontId="8" fillId="0" borderId="9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8" fillId="0" borderId="0" xfId="1" applyFont="1" applyAlignment="1">
      <alignment horizontal="right" vertical="top" wrapText="1"/>
    </xf>
    <xf numFmtId="0" fontId="8" fillId="0" borderId="0" xfId="1" applyFont="1" applyAlignment="1">
      <alignment horizontal="right" vertical="top"/>
    </xf>
    <xf numFmtId="0" fontId="6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4" fillId="0" borderId="7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12" fillId="0" borderId="5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6" fillId="0" borderId="0" xfId="1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 vertical="top"/>
    </xf>
  </cellXfs>
  <cellStyles count="4">
    <cellStyle name="Excel Built-in Normal" xfId="1"/>
    <cellStyle name="S10" xfId="2"/>
    <cellStyle name="S9" xfId="3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28575</xdr:rowOff>
    </xdr:from>
    <xdr:to>
      <xdr:col>4</xdr:col>
      <xdr:colOff>581025</xdr:colOff>
      <xdr:row>6</xdr:row>
      <xdr:rowOff>428625</xdr:rowOff>
    </xdr:to>
    <xdr:pic>
      <xdr:nvPicPr>
        <xdr:cNvPr id="1025" name="Рисунок 1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8925" y="2314575"/>
          <a:ext cx="142875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7</xdr:row>
      <xdr:rowOff>38100</xdr:rowOff>
    </xdr:from>
    <xdr:to>
      <xdr:col>1</xdr:col>
      <xdr:colOff>714375</xdr:colOff>
      <xdr:row>7</xdr:row>
      <xdr:rowOff>266700</xdr:rowOff>
    </xdr:to>
    <xdr:pic>
      <xdr:nvPicPr>
        <xdr:cNvPr id="1026" name="Рисунок 2">
          <a:extLst>
            <a:ext uri="{FF2B5EF4-FFF2-40B4-BE49-F238E27FC236}">
              <a16:creationId xmlns:a16="http://schemas.microsoft.com/office/drawing/2014/main" xmlns="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1475" y="2724150"/>
          <a:ext cx="6191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28575</xdr:colOff>
      <xdr:row>8</xdr:row>
      <xdr:rowOff>638175</xdr:rowOff>
    </xdr:from>
    <xdr:to>
      <xdr:col>1</xdr:col>
      <xdr:colOff>190500</xdr:colOff>
      <xdr:row>8</xdr:row>
      <xdr:rowOff>866775</xdr:rowOff>
    </xdr:to>
    <xdr:pic>
      <xdr:nvPicPr>
        <xdr:cNvPr id="1027" name="Рисунок 3">
          <a:extLst>
            <a:ext uri="{FF2B5EF4-FFF2-40B4-BE49-F238E27FC236}">
              <a16:creationId xmlns:a16="http://schemas.microsoft.com/office/drawing/2014/main" xmlns="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04800" y="3657600"/>
          <a:ext cx="1619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7"/>
  <sheetViews>
    <sheetView tabSelected="1" topLeftCell="A4" zoomScaleNormal="100" zoomScaleSheetLayoutView="100" workbookViewId="0">
      <selection activeCell="A24" sqref="A24:L24"/>
    </sheetView>
  </sheetViews>
  <sheetFormatPr defaultColWidth="9.28515625" defaultRowHeight="12" x14ac:dyDescent="0.2"/>
  <cols>
    <col min="1" max="1" width="4.140625" style="1" customWidth="1"/>
    <col min="2" max="2" width="53.42578125" style="1" customWidth="1"/>
    <col min="3" max="3" width="9.5703125" style="1" customWidth="1"/>
    <col min="4" max="4" width="8.28515625" style="1" customWidth="1"/>
    <col min="5" max="5" width="15.28515625" style="1" customWidth="1"/>
    <col min="6" max="6" width="15.42578125" style="1" customWidth="1"/>
    <col min="7" max="7" width="13.85546875" style="1" customWidth="1"/>
    <col min="8" max="8" width="14.5703125" style="1" customWidth="1"/>
    <col min="9" max="9" width="13.5703125" style="1" customWidth="1"/>
    <col min="10" max="10" width="11.85546875" style="1" customWidth="1"/>
    <col min="11" max="11" width="14.42578125" style="1" customWidth="1"/>
    <col min="12" max="12" width="15.42578125" style="1" customWidth="1"/>
    <col min="13" max="16384" width="9.28515625" style="1"/>
  </cols>
  <sheetData>
    <row r="1" spans="1:12" ht="15.75" x14ac:dyDescent="0.25">
      <c r="I1" s="13"/>
      <c r="J1" s="13"/>
      <c r="K1" s="13"/>
      <c r="L1" s="13"/>
    </row>
    <row r="2" spans="1:12" ht="18" customHeight="1" x14ac:dyDescent="0.2">
      <c r="A2" s="40" t="s">
        <v>15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</row>
    <row r="3" spans="1:12" ht="19.5" customHeight="1" x14ac:dyDescent="0.2">
      <c r="A3" s="41" t="s">
        <v>22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</row>
    <row r="5" spans="1:12" ht="20.25" customHeight="1" x14ac:dyDescent="0.2">
      <c r="A5" s="26" t="s">
        <v>26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2" ht="15" x14ac:dyDescent="0.2">
      <c r="A6" s="26" t="s">
        <v>7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2" ht="31.5" customHeight="1" x14ac:dyDescent="0.2">
      <c r="A7" s="39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</row>
    <row r="8" spans="1:12" ht="26.25" customHeight="1" x14ac:dyDescent="0.2">
      <c r="A8" s="4" t="s">
        <v>8</v>
      </c>
      <c r="B8" s="27" t="s">
        <v>9</v>
      </c>
      <c r="C8" s="27"/>
      <c r="D8" s="27"/>
      <c r="E8" s="27"/>
      <c r="F8" s="27"/>
      <c r="G8" s="4"/>
      <c r="H8" s="4"/>
      <c r="I8" s="4"/>
      <c r="J8" s="4"/>
      <c r="K8" s="4"/>
      <c r="L8" s="4"/>
    </row>
    <row r="9" spans="1:12" ht="87.75" customHeight="1" x14ac:dyDescent="0.2">
      <c r="A9" s="5"/>
      <c r="B9" s="26" t="s">
        <v>10</v>
      </c>
      <c r="C9" s="26"/>
      <c r="D9" s="26"/>
      <c r="E9" s="26"/>
      <c r="F9" s="26"/>
      <c r="G9" s="26"/>
      <c r="H9" s="26"/>
      <c r="I9" s="26"/>
      <c r="J9" s="26"/>
      <c r="K9" s="26"/>
      <c r="L9" s="26"/>
    </row>
    <row r="10" spans="1:12" ht="16.5" hidden="1" customHeight="1" x14ac:dyDescent="0.2">
      <c r="A10" s="30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</row>
    <row r="11" spans="1:12" ht="15" x14ac:dyDescent="0.25">
      <c r="A11" s="3"/>
      <c r="B11" s="9"/>
      <c r="C11" s="9"/>
      <c r="D11" s="9"/>
      <c r="E11" s="9"/>
      <c r="F11" s="9"/>
      <c r="G11" s="9"/>
      <c r="H11" s="9"/>
      <c r="I11" s="9"/>
      <c r="J11" s="9"/>
      <c r="K11" s="9"/>
      <c r="L11" s="12" t="s">
        <v>16</v>
      </c>
    </row>
    <row r="12" spans="1:12" ht="48.75" customHeight="1" x14ac:dyDescent="0.2">
      <c r="A12" s="28" t="s">
        <v>2</v>
      </c>
      <c r="B12" s="28" t="s">
        <v>14</v>
      </c>
      <c r="C12" s="25" t="s">
        <v>1</v>
      </c>
      <c r="D12" s="25" t="s">
        <v>0</v>
      </c>
      <c r="E12" s="25" t="s">
        <v>11</v>
      </c>
      <c r="F12" s="25"/>
      <c r="G12" s="25"/>
      <c r="H12" s="25" t="s">
        <v>3</v>
      </c>
      <c r="I12" s="25" t="s">
        <v>4</v>
      </c>
      <c r="J12" s="25" t="s">
        <v>5</v>
      </c>
      <c r="K12" s="25" t="s">
        <v>6</v>
      </c>
      <c r="L12" s="25" t="s">
        <v>13</v>
      </c>
    </row>
    <row r="13" spans="1:12" s="2" customFormat="1" ht="51.75" customHeight="1" x14ac:dyDescent="0.2">
      <c r="A13" s="29"/>
      <c r="B13" s="29"/>
      <c r="C13" s="28"/>
      <c r="D13" s="28"/>
      <c r="E13" s="16" t="s">
        <v>23</v>
      </c>
      <c r="F13" s="16" t="s">
        <v>24</v>
      </c>
      <c r="G13" s="16" t="s">
        <v>25</v>
      </c>
      <c r="H13" s="28"/>
      <c r="I13" s="32"/>
      <c r="J13" s="32"/>
      <c r="K13" s="28"/>
      <c r="L13" s="28"/>
    </row>
    <row r="14" spans="1:12" s="2" customFormat="1" ht="52.5" customHeight="1" x14ac:dyDescent="0.2">
      <c r="A14" s="22" t="s">
        <v>12</v>
      </c>
      <c r="B14" s="23" t="s">
        <v>27</v>
      </c>
      <c r="C14" s="17" t="s">
        <v>20</v>
      </c>
      <c r="D14" s="24">
        <v>1</v>
      </c>
      <c r="E14" s="18">
        <v>28316.49</v>
      </c>
      <c r="F14" s="18">
        <v>24306</v>
      </c>
      <c r="G14" s="18">
        <v>27222.720000000001</v>
      </c>
      <c r="H14" s="18">
        <f>ROUND(SUM(E14,F14,G14)/3,2)</f>
        <v>26615.07</v>
      </c>
      <c r="I14" s="18">
        <f>VARA(E14,F14,G14)</f>
        <v>4297936.4019000037</v>
      </c>
      <c r="J14" s="18">
        <f>SQRT(I14)</f>
        <v>2073.1464979349635</v>
      </c>
      <c r="K14" s="18">
        <f>J14/H14*100</f>
        <v>7.7893708261333279</v>
      </c>
      <c r="L14" s="19">
        <f>D14*H14</f>
        <v>26615.07</v>
      </c>
    </row>
    <row r="15" spans="1:12" ht="23.25" customHeight="1" x14ac:dyDescent="0.25">
      <c r="A15" s="14" t="s">
        <v>21</v>
      </c>
      <c r="B15" s="14"/>
      <c r="C15" s="11"/>
      <c r="D15" s="6"/>
      <c r="E15" s="14"/>
      <c r="F15" s="11"/>
      <c r="G15" s="11"/>
      <c r="H15" s="6"/>
      <c r="I15" s="7"/>
      <c r="J15" s="7"/>
      <c r="K15" s="7"/>
      <c r="L15" s="8">
        <f>SUM(L14:L14)</f>
        <v>26615.07</v>
      </c>
    </row>
    <row r="16" spans="1:12" ht="14.25" customHeight="1" x14ac:dyDescent="0.2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</row>
    <row r="17" spans="1:17" ht="1.5" hidden="1" customHeight="1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</row>
    <row r="18" spans="1:17" ht="6.75" hidden="1" customHeight="1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</row>
    <row r="19" spans="1:17" ht="14.25" customHeight="1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</row>
    <row r="20" spans="1:17" ht="42.75" hidden="1" customHeight="1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10"/>
      <c r="N20" s="10"/>
      <c r="O20" s="10"/>
      <c r="P20" s="10"/>
    </row>
    <row r="21" spans="1:17" ht="25.5" customHeight="1" x14ac:dyDescent="0.2">
      <c r="A21" s="33" t="s">
        <v>17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4"/>
      <c r="N21" s="4"/>
      <c r="O21" s="4"/>
      <c r="P21" s="4"/>
      <c r="Q21" s="4"/>
    </row>
    <row r="22" spans="1:17" ht="25.5" customHeight="1" x14ac:dyDescent="0.2">
      <c r="A22" s="36" t="s">
        <v>28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8"/>
      <c r="M22" s="20"/>
      <c r="N22" s="20"/>
      <c r="O22" s="20"/>
      <c r="P22" s="20"/>
      <c r="Q22" s="20"/>
    </row>
    <row r="23" spans="1:17" ht="26.25" customHeight="1" x14ac:dyDescent="0.2">
      <c r="A23" s="33" t="s">
        <v>18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</row>
    <row r="24" spans="1:17" ht="25.5" customHeight="1" x14ac:dyDescent="0.2">
      <c r="A24" s="33" t="s">
        <v>19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21"/>
      <c r="N24" s="21"/>
      <c r="O24" s="21"/>
      <c r="P24" s="21"/>
      <c r="Q24" s="21"/>
    </row>
    <row r="25" spans="1:17" ht="12" customHeight="1" x14ac:dyDescent="0.2"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</row>
    <row r="26" spans="1:17" ht="12" customHeight="1" x14ac:dyDescent="0.2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</row>
    <row r="27" spans="1:17" ht="12" customHeight="1" x14ac:dyDescent="0.2"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</row>
  </sheetData>
  <sheetProtection selectLockedCells="1" selectUnlockedCells="1"/>
  <mergeCells count="23">
    <mergeCell ref="A6:L6"/>
    <mergeCell ref="A7:L7"/>
    <mergeCell ref="A2:L2"/>
    <mergeCell ref="A3:L3"/>
    <mergeCell ref="A5:L5"/>
    <mergeCell ref="A23:Q23"/>
    <mergeCell ref="A24:L24"/>
    <mergeCell ref="A16:L20"/>
    <mergeCell ref="A21:L21"/>
    <mergeCell ref="A22:L22"/>
    <mergeCell ref="E12:G12"/>
    <mergeCell ref="B9:L9"/>
    <mergeCell ref="B8:F8"/>
    <mergeCell ref="B12:B13"/>
    <mergeCell ref="A10:L10"/>
    <mergeCell ref="A12:A13"/>
    <mergeCell ref="K12:K13"/>
    <mergeCell ref="I12:I13"/>
    <mergeCell ref="J12:J13"/>
    <mergeCell ref="H12:H13"/>
    <mergeCell ref="L12:L13"/>
    <mergeCell ref="C12:C13"/>
    <mergeCell ref="D12:D13"/>
  </mergeCells>
  <phoneticPr fontId="7" type="noConversion"/>
  <pageMargins left="0.78740157480314965" right="0.19685039370078741" top="0.19685039370078741" bottom="0.19685039370078741" header="0.11811023622047245" footer="0.11811023622047245"/>
  <pageSetup paperSize="9" scale="73" firstPageNumber="0" fitToHeight="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 Обоснование</vt:lpstr>
      <vt:lpstr>' Обоснование'!Область_печати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А. Кононова</dc:creator>
  <cp:lastModifiedBy>Пользователь Windows</cp:lastModifiedBy>
  <cp:lastPrinted>2026-08-25T14:07:06Z</cp:lastPrinted>
  <dcterms:created xsi:type="dcterms:W3CDTF">2013-01-30T02:33:10Z</dcterms:created>
  <dcterms:modified xsi:type="dcterms:W3CDTF">2026-10-13T12:35:06Z</dcterms:modified>
</cp:coreProperties>
</file>