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evinNA\Desktop\ЗАЯВКИ-ЗАКУПКИ 2026 ГОД\СВОДНЫЕ ЗАЯВКИ 244 ВИД РАСХОДОВ\39. Сводная заявка № 39-244-2026 (ТО газопровода разовое)\Разовое то газопровода\"/>
    </mc:Choice>
  </mc:AlternateContent>
  <bookViews>
    <workbookView xWindow="0" yWindow="0" windowWidth="19320" windowHeight="12435"/>
  </bookViews>
  <sheets>
    <sheet name="ТО газопровода" sheetId="5" r:id="rId1"/>
  </sheets>
  <definedNames>
    <definedName name="_xlnm.Print_Area" localSheetId="0">'ТО газопровода'!$B$1:$R$16</definedName>
  </definedNames>
  <calcPr calcId="152511"/>
</workbook>
</file>

<file path=xl/calcChain.xml><?xml version="1.0" encoding="utf-8"?>
<calcChain xmlns="http://schemas.openxmlformats.org/spreadsheetml/2006/main">
  <c r="M8" i="5" l="1"/>
  <c r="Q8" i="5" s="1"/>
  <c r="R8" i="5" s="1"/>
  <c r="P8" i="5" l="1"/>
  <c r="R9" i="5"/>
  <c r="M10" i="5" s="1"/>
  <c r="N8" i="5"/>
  <c r="O8" i="5" s="1"/>
</calcChain>
</file>

<file path=xl/sharedStrings.xml><?xml version="1.0" encoding="utf-8"?>
<sst xmlns="http://schemas.openxmlformats.org/spreadsheetml/2006/main" count="27" uniqueCount="25">
  <si>
    <t>№</t>
  </si>
  <si>
    <t>Ед. изм</t>
  </si>
  <si>
    <t>Наименование предмета контракта</t>
  </si>
  <si>
    <t>Кол-во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</si>
  <si>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</si>
  <si>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</si>
  <si>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</si>
  <si>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рублей</t>
  </si>
  <si>
    <t>Данные реестра контрактов (руб./ед.изм.)</t>
  </si>
  <si>
    <t xml:space="preserve">Номер сведений о контракте №___ от </t>
  </si>
  <si>
    <t>Данные статистики</t>
  </si>
  <si>
    <t xml:space="preserve">Обоснование начальной (максимальной) цены контракта (Н(М)ЦК)
</t>
  </si>
  <si>
    <t>Оценка однородности совокупности значений выявленных цен, используемых в расчете Н(М)ЦК</t>
  </si>
  <si>
    <t>ИТОГО:</t>
  </si>
  <si>
    <t>В результате проведенного расчета Н(М)ЦК,  контракта составила:</t>
  </si>
  <si>
    <t>Ценовая информация стоимости объекта закупки, (руб) за ед.изм.</t>
  </si>
  <si>
    <t>Н(М)ЦК,  определяемая методом сопоставимых рыночных цен (анализа рынка)</t>
  </si>
  <si>
    <t>Н(М)ЦК с учетом округления цены за единицу (руб.)</t>
  </si>
  <si>
    <r>
      <t>Средняя арифметическая цена за единицу     &lt;</t>
    </r>
    <r>
      <rPr>
        <i/>
        <sz val="10"/>
        <color indexed="8"/>
        <rFont val="Times New Roman"/>
        <family val="1"/>
        <charset val="204"/>
      </rPr>
      <t>ц</t>
    </r>
    <r>
      <rPr>
        <sz val="10"/>
        <color indexed="8"/>
        <rFont val="Times New Roman"/>
        <family val="1"/>
        <charset val="204"/>
      </rPr>
      <t xml:space="preserve">&gt; </t>
    </r>
  </si>
  <si>
    <t>Расчет Н(М)ЦК по формуле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</si>
  <si>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Условная едицица</t>
  </si>
  <si>
    <t xml:space="preserve">Обслуживание и ремонт сетей газопотребления и газораспределения (Оренбургская область) </t>
  </si>
  <si>
    <r>
      <rPr>
        <sz val="10"/>
        <color rgb="FFFF0000"/>
        <rFont val="Times New Roman"/>
        <family val="1"/>
        <charset val="204"/>
      </rPr>
      <t>ГАЗОВИК</t>
    </r>
    <r>
      <rPr>
        <sz val="10"/>
        <color indexed="8"/>
        <rFont val="Times New Roman"/>
        <family val="1"/>
        <charset val="204"/>
      </rPr>
      <t xml:space="preserve"> Источник №1 (Коммерческое предложение от __.09.2026 № ____)</t>
    </r>
  </si>
  <si>
    <r>
      <rPr>
        <sz val="10"/>
        <color rgb="FFFF0000"/>
        <rFont val="Times New Roman"/>
        <family val="1"/>
        <charset val="204"/>
      </rPr>
      <t>ЯМАЕВ</t>
    </r>
    <r>
      <rPr>
        <sz val="10"/>
        <color indexed="8"/>
        <rFont val="Times New Roman"/>
        <family val="1"/>
        <charset val="204"/>
      </rPr>
      <t xml:space="preserve"> Источник №1 (Коммерческое предложение от __.09.2026 № ____)</t>
    </r>
  </si>
  <si>
    <r>
      <rPr>
        <sz val="10"/>
        <color rgb="FFFF0000"/>
        <rFont val="Times New Roman"/>
        <family val="1"/>
        <charset val="204"/>
      </rPr>
      <t>ЕВДОКИМОВ</t>
    </r>
    <r>
      <rPr>
        <sz val="10"/>
        <color indexed="8"/>
        <rFont val="Times New Roman"/>
        <family val="1"/>
        <charset val="204"/>
      </rPr>
      <t xml:space="preserve"> Источник №1 (Коммерческое предложение от __.09.2026 № ____)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</si>
</sst>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"/>
    <numFmt numFmtId="165" formatCode="0.00000"/>
    <numFmt numFmtId="166" formatCode="0.00;[Red]0.00"/>
    <numFmt numFmtId="167" formatCode="0;[Red]0"/>
    <numFmt numFmtId="168" formatCode="#,##0.0;[Red]#,##0.0"/>
    <numFmt numFmtId="169" formatCode="#,##0.00;[Red]#,##0.00"/>
  </numFmts>
  <fonts count="14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0" borderId="0" xfId="0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8" fillId="0" borderId="0" xfId="0" applyFont="1"/>
    <xf numFmtId="0" fontId="4" fillId="0" borderId="0" xfId="0" applyFont="1"/>
    <xf numFmtId="164" fontId="4" fillId="0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7" fillId="0" borderId="0" xfId="0" applyFont="1" applyAlignment="1"/>
    <xf numFmtId="0" fontId="7" fillId="0" borderId="0" xfId="0" applyFont="1" applyBorder="1" applyAlignment="1">
      <alignment vertical="center"/>
    </xf>
    <xf numFmtId="0" fontId="6" fillId="0" borderId="0" xfId="0" applyFont="1" applyAlignment="1"/>
    <xf numFmtId="0" fontId="11" fillId="0" borderId="0" xfId="0" applyFont="1" applyAlignment="1" applyProtection="1">
      <alignment wrapText="1"/>
      <protection locked="0"/>
    </xf>
    <xf numFmtId="4" fontId="5" fillId="0" borderId="0" xfId="0" applyNumberFormat="1" applyFont="1" applyAlignment="1">
      <alignment horizontal="center" vertical="top"/>
    </xf>
    <xf numFmtId="3" fontId="7" fillId="0" borderId="0" xfId="0" applyNumberFormat="1" applyFont="1" applyBorder="1" applyAlignment="1">
      <alignment vertical="center"/>
    </xf>
    <xf numFmtId="167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/>
    </xf>
    <xf numFmtId="4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4" fillId="0" borderId="0" xfId="0" applyFont="1" applyFill="1" applyAlignment="1" applyProtection="1">
      <alignment wrapText="1"/>
      <protection locked="0"/>
    </xf>
    <xf numFmtId="0" fontId="11" fillId="0" borderId="0" xfId="0" applyFont="1" applyFill="1" applyAlignment="1" applyProtection="1">
      <alignment horizontal="center"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166" fontId="4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6" fontId="12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168" fontId="4" fillId="0" borderId="1" xfId="0" applyNumberFormat="1" applyFont="1" applyFill="1" applyBorder="1" applyAlignment="1">
      <alignment horizontal="center" vertical="center" wrapText="1"/>
    </xf>
    <xf numFmtId="169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left" vertical="top" wrapText="1"/>
      <protection locked="0"/>
    </xf>
    <xf numFmtId="2" fontId="1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6</xdr:row>
      <xdr:rowOff>952500</xdr:rowOff>
    </xdr:from>
    <xdr:to>
      <xdr:col>15</xdr:col>
      <xdr:colOff>0</xdr:colOff>
      <xdr:row>6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53325" y="2381250"/>
          <a:ext cx="6953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19050</xdr:colOff>
      <xdr:row>6</xdr:row>
      <xdr:rowOff>923925</xdr:rowOff>
    </xdr:from>
    <xdr:to>
      <xdr:col>13</xdr:col>
      <xdr:colOff>1019175</xdr:colOff>
      <xdr:row>6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34175" y="2352675"/>
          <a:ext cx="8001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38100</xdr:colOff>
      <xdr:row>6</xdr:row>
      <xdr:rowOff>2790825</xdr:rowOff>
    </xdr:from>
    <xdr:to>
      <xdr:col>15</xdr:col>
      <xdr:colOff>1524000</xdr:colOff>
      <xdr:row>6</xdr:row>
      <xdr:rowOff>3152775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610975" y="421957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495300</xdr:colOff>
      <xdr:row>6</xdr:row>
      <xdr:rowOff>2600325</xdr:rowOff>
    </xdr:from>
    <xdr:to>
      <xdr:col>15</xdr:col>
      <xdr:colOff>647700</xdr:colOff>
      <xdr:row>6</xdr:row>
      <xdr:rowOff>2828925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068175" y="402907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16"/>
  <sheetViews>
    <sheetView tabSelected="1" zoomScaleNormal="100" workbookViewId="0">
      <selection activeCell="W10" sqref="W10"/>
    </sheetView>
  </sheetViews>
  <sheetFormatPr defaultColWidth="9.140625" defaultRowHeight="12.75" x14ac:dyDescent="0.2"/>
  <cols>
    <col min="1" max="1" width="5.28515625" style="2" customWidth="1"/>
    <col min="2" max="2" width="3.140625" style="2" customWidth="1"/>
    <col min="3" max="3" width="25.42578125" style="2" customWidth="1"/>
    <col min="4" max="4" width="9.85546875" style="2" customWidth="1"/>
    <col min="5" max="5" width="10.140625" style="2" customWidth="1"/>
    <col min="6" max="6" width="10.5703125" style="32" customWidth="1"/>
    <col min="7" max="7" width="13.85546875" style="32" customWidth="1"/>
    <col min="8" max="8" width="12.140625" style="32" customWidth="1"/>
    <col min="9" max="11" width="11.7109375" style="32" hidden="1" customWidth="1"/>
    <col min="12" max="12" width="11.42578125" style="32" hidden="1" customWidth="1"/>
    <col min="13" max="13" width="13.5703125" style="32" customWidth="1"/>
    <col min="14" max="14" width="12.28515625" style="2" customWidth="1"/>
    <col min="15" max="15" width="12.7109375" style="2" customWidth="1"/>
    <col min="16" max="16" width="23.28515625" style="2" customWidth="1"/>
    <col min="17" max="17" width="12.42578125" style="2" customWidth="1"/>
    <col min="18" max="18" width="14.42578125" style="2" customWidth="1"/>
    <col min="19" max="19" width="1.28515625" style="2" customWidth="1"/>
    <col min="20" max="20" width="0.7109375" style="2" customWidth="1"/>
    <col min="21" max="21" width="9.85546875" style="2" bestFit="1" customWidth="1"/>
    <col min="22" max="22" width="11.28515625" style="2" bestFit="1" customWidth="1"/>
    <col min="23" max="16384" width="9.140625" style="2"/>
  </cols>
  <sheetData>
    <row r="2" spans="2:22" ht="8.25" customHeight="1" x14ac:dyDescent="0.2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</row>
    <row r="3" spans="2:22" ht="3.75" customHeight="1" x14ac:dyDescent="0.2"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2:22" ht="6.75" customHeight="1" x14ac:dyDescent="0.25">
      <c r="B4" s="18"/>
      <c r="C4" s="18"/>
      <c r="D4" s="18"/>
      <c r="E4" s="18"/>
      <c r="F4" s="26"/>
      <c r="G4" s="26"/>
      <c r="H4" s="26"/>
      <c r="I4" s="26"/>
      <c r="J4" s="26"/>
      <c r="K4" s="26"/>
      <c r="L4" s="26"/>
      <c r="M4" s="26"/>
      <c r="N4" s="18"/>
      <c r="O4" s="18"/>
      <c r="P4" s="18"/>
      <c r="Q4" s="18"/>
      <c r="R4" s="18"/>
    </row>
    <row r="5" spans="2:22" ht="42" customHeight="1" x14ac:dyDescent="0.2">
      <c r="B5" s="47" t="s">
        <v>11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2:22" ht="39" customHeight="1" x14ac:dyDescent="0.2">
      <c r="B6" s="48" t="s">
        <v>0</v>
      </c>
      <c r="C6" s="49" t="s">
        <v>2</v>
      </c>
      <c r="D6" s="48" t="s">
        <v>1</v>
      </c>
      <c r="E6" s="48" t="s">
        <v>3</v>
      </c>
      <c r="F6" s="48" t="s">
        <v>15</v>
      </c>
      <c r="G6" s="48"/>
      <c r="H6" s="48"/>
      <c r="I6" s="48" t="s">
        <v>8</v>
      </c>
      <c r="J6" s="48"/>
      <c r="K6" s="48"/>
      <c r="L6" s="48" t="s">
        <v>10</v>
      </c>
      <c r="M6" s="52" t="s">
        <v>12</v>
      </c>
      <c r="N6" s="52"/>
      <c r="O6" s="52"/>
      <c r="P6" s="50" t="s">
        <v>16</v>
      </c>
      <c r="Q6" s="50"/>
      <c r="R6" s="50"/>
    </row>
    <row r="7" spans="2:22" ht="276.75" customHeight="1" x14ac:dyDescent="0.2">
      <c r="B7" s="48"/>
      <c r="C7" s="49"/>
      <c r="D7" s="48"/>
      <c r="E7" s="48"/>
      <c r="F7" s="40" t="s">
        <v>22</v>
      </c>
      <c r="G7" s="40" t="s">
        <v>23</v>
      </c>
      <c r="H7" s="40" t="s">
        <v>24</v>
      </c>
      <c r="I7" s="21" t="s">
        <v>9</v>
      </c>
      <c r="J7" s="21" t="s">
        <v>9</v>
      </c>
      <c r="K7" s="21" t="s">
        <v>9</v>
      </c>
      <c r="L7" s="48"/>
      <c r="M7" s="21" t="s">
        <v>18</v>
      </c>
      <c r="N7" s="20" t="s">
        <v>4</v>
      </c>
      <c r="O7" s="19" t="s">
        <v>5</v>
      </c>
      <c r="P7" s="20" t="s">
        <v>19</v>
      </c>
      <c r="Q7" s="23" t="s">
        <v>6</v>
      </c>
      <c r="R7" s="23" t="s">
        <v>17</v>
      </c>
    </row>
    <row r="8" spans="2:22" ht="101.25" customHeight="1" x14ac:dyDescent="0.2">
      <c r="B8" s="19">
        <v>1</v>
      </c>
      <c r="C8" s="41" t="s">
        <v>21</v>
      </c>
      <c r="D8" s="45" t="s">
        <v>20</v>
      </c>
      <c r="E8" s="25">
        <v>1</v>
      </c>
      <c r="F8" s="43">
        <v>165045</v>
      </c>
      <c r="G8" s="42">
        <v>169789</v>
      </c>
      <c r="H8" s="42">
        <v>160689</v>
      </c>
      <c r="I8" s="37"/>
      <c r="J8" s="37"/>
      <c r="K8" s="37"/>
      <c r="L8" s="37"/>
      <c r="M8" s="37">
        <f>ROUND(AVERAGE(F8:H8),2)</f>
        <v>165174.32999999999</v>
      </c>
      <c r="N8" s="38">
        <f>SQRT(((SUM((POWER(F8-M8,2)),(POWER(G8-M8,2)),(POWER(H8-M8,2)))/(COLUMNS(F8:H8)-1))))</f>
        <v>4551.3783992709286</v>
      </c>
      <c r="O8" s="38">
        <f>N8/M8*100</f>
        <v>2.7554998402420821</v>
      </c>
      <c r="P8" s="44">
        <f>R8</f>
        <v>165174.32999999999</v>
      </c>
      <c r="Q8" s="44">
        <f>M8</f>
        <v>165174.32999999999</v>
      </c>
      <c r="R8" s="44">
        <f>E8*Q8</f>
        <v>165174.32999999999</v>
      </c>
    </row>
    <row r="9" spans="2:22" s="1" customFormat="1" ht="15" customHeight="1" x14ac:dyDescent="0.25">
      <c r="B9" s="19"/>
      <c r="C9" s="24"/>
      <c r="D9" s="19"/>
      <c r="E9" s="15"/>
      <c r="F9" s="27"/>
      <c r="G9" s="22"/>
      <c r="H9" s="22"/>
      <c r="I9" s="22"/>
      <c r="J9" s="22"/>
      <c r="K9" s="22"/>
      <c r="L9" s="22"/>
      <c r="M9" s="28"/>
      <c r="N9" s="16"/>
      <c r="O9" s="16"/>
      <c r="P9" s="53" t="s">
        <v>13</v>
      </c>
      <c r="Q9" s="53"/>
      <c r="R9" s="39">
        <f>SUM(R8:R8)</f>
        <v>165174.32999999999</v>
      </c>
      <c r="U9" s="13"/>
      <c r="V9" s="13"/>
    </row>
    <row r="10" spans="2:22" s="3" customFormat="1" ht="42.75" customHeight="1" x14ac:dyDescent="0.25">
      <c r="B10" s="54" t="s">
        <v>14</v>
      </c>
      <c r="C10" s="54"/>
      <c r="D10" s="54"/>
      <c r="E10" s="54"/>
      <c r="F10" s="54"/>
      <c r="G10" s="54"/>
      <c r="H10" s="54"/>
      <c r="I10" s="54"/>
      <c r="J10" s="54"/>
      <c r="K10" s="54"/>
      <c r="L10" s="29"/>
      <c r="M10" s="30">
        <f>R9</f>
        <v>165174.32999999999</v>
      </c>
      <c r="N10" s="10" t="s">
        <v>7</v>
      </c>
      <c r="O10" s="10"/>
      <c r="P10" s="55"/>
      <c r="Q10" s="55"/>
      <c r="R10" s="14"/>
      <c r="U10" s="13"/>
      <c r="V10" s="13"/>
    </row>
    <row r="11" spans="2:22" ht="18" customHeight="1" x14ac:dyDescent="0.25">
      <c r="B11" s="9"/>
      <c r="C11" s="11"/>
      <c r="D11" s="5"/>
      <c r="E11" s="5"/>
      <c r="F11" s="31"/>
      <c r="G11" s="31"/>
      <c r="M11" s="33"/>
      <c r="N11" s="5"/>
      <c r="O11" s="5"/>
      <c r="P11" s="5"/>
    </row>
    <row r="12" spans="2:22" s="4" customFormat="1" ht="7.15" customHeight="1" x14ac:dyDescent="0.25">
      <c r="B12" s="51"/>
      <c r="C12" s="51"/>
      <c r="D12" s="51"/>
      <c r="E12" s="6"/>
      <c r="F12" s="34"/>
      <c r="G12" s="7"/>
      <c r="M12" s="35"/>
      <c r="N12" s="12"/>
      <c r="O12" s="12"/>
      <c r="P12" s="12"/>
    </row>
    <row r="13" spans="2:22" s="4" customFormat="1" ht="12" customHeight="1" x14ac:dyDescent="0.25">
      <c r="B13" s="17"/>
      <c r="C13" s="17"/>
      <c r="D13" s="17"/>
      <c r="E13" s="6"/>
      <c r="F13" s="34"/>
      <c r="G13" s="7"/>
      <c r="M13" s="36"/>
      <c r="N13" s="8"/>
      <c r="O13" s="8"/>
      <c r="P13" s="8"/>
    </row>
    <row r="14" spans="2:22" s="4" customFormat="1" ht="10.9" hidden="1" customHeight="1" x14ac:dyDescent="0.25">
      <c r="B14" s="17"/>
      <c r="C14" s="17"/>
      <c r="D14" s="17"/>
      <c r="E14" s="6"/>
      <c r="F14" s="34"/>
      <c r="G14" s="7"/>
      <c r="M14" s="36"/>
      <c r="N14" s="8"/>
      <c r="O14" s="8"/>
      <c r="P14" s="8"/>
    </row>
    <row r="15" spans="2:22" ht="19.5" customHeight="1" x14ac:dyDescent="0.25">
      <c r="B15" s="56"/>
      <c r="C15" s="56"/>
      <c r="D15" s="57"/>
      <c r="E15" s="57"/>
      <c r="F15" s="57"/>
      <c r="G15" s="57"/>
      <c r="M15" s="33"/>
      <c r="N15" s="5"/>
      <c r="O15" s="5"/>
      <c r="P15" s="5"/>
    </row>
    <row r="16" spans="2:22" s="4" customFormat="1" ht="15.75" x14ac:dyDescent="0.25">
      <c r="B16" s="51"/>
      <c r="C16" s="51"/>
      <c r="D16" s="51"/>
      <c r="E16" s="6"/>
      <c r="F16" s="34"/>
      <c r="G16" s="7"/>
      <c r="M16" s="35"/>
      <c r="N16" s="12"/>
      <c r="O16" s="12"/>
      <c r="P16" s="12"/>
    </row>
  </sheetData>
  <mergeCells count="18">
    <mergeCell ref="B16:D16"/>
    <mergeCell ref="M6:O6"/>
    <mergeCell ref="P9:Q9"/>
    <mergeCell ref="B10:K10"/>
    <mergeCell ref="P10:Q10"/>
    <mergeCell ref="B12:D12"/>
    <mergeCell ref="B15:C15"/>
    <mergeCell ref="D15:G15"/>
    <mergeCell ref="B2:R3"/>
    <mergeCell ref="B5:R5"/>
    <mergeCell ref="B6:B7"/>
    <mergeCell ref="C6:C7"/>
    <mergeCell ref="D6:D7"/>
    <mergeCell ref="E6:E7"/>
    <mergeCell ref="F6:H6"/>
    <mergeCell ref="I6:K6"/>
    <mergeCell ref="L6:L7"/>
    <mergeCell ref="P6:R6"/>
  </mergeCells>
  <pageMargins left="0.5118110236220472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ТО газопровода</vt:lpstr>
      <vt:lpstr>'ТО газопровода'!Область_печати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Древин Николай Александрович</cp:lastModifiedBy>
  <cp:lastPrinted>2016-10-13T13:31:58Z</cp:lastPrinted>
  <dcterms:created xsi:type="dcterms:W3CDTF">2014-01-15T18:15:09Z</dcterms:created>
  <dcterms:modified xsi:type="dcterms:W3CDTF">2026-09-29T06:48:10Z</dcterms:modified>
</cp:coreProperties>
</file>