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A41C50E-2A67-4CF0-B66C-9DF7538EA701}" xr6:coauthVersionLast="47" xr6:coauthVersionMax="47" xr10:uidLastSave="{00000000-0000-0000-0000-000000000000}"/>
  <bookViews>
    <workbookView xWindow="210" yWindow="90" windowWidth="28590" windowHeight="14940" xr2:uid="{00000000-000D-0000-FFFF-FFFF00000000}"/>
  </bookViews>
  <sheets>
    <sheet name="Лист1" sheetId="2" r:id="rId1"/>
  </sheets>
  <definedNames>
    <definedName name="_xlnm.Print_Area" localSheetId="0">Лист1!$A$1:$O$19</definedName>
  </definedNames>
  <calcPr calcId="181029"/>
</workbook>
</file>

<file path=xl/calcChain.xml><?xml version="1.0" encoding="utf-8"?>
<calcChain xmlns="http://schemas.openxmlformats.org/spreadsheetml/2006/main">
  <c r="M16" i="2" l="1"/>
  <c r="N16" i="2" s="1"/>
  <c r="L15" i="2"/>
  <c r="M15" i="2" s="1"/>
  <c r="L16" i="2"/>
  <c r="L17" i="2"/>
  <c r="J15" i="2"/>
  <c r="O15" i="2" s="1"/>
  <c r="J16" i="2"/>
  <c r="O16" i="2" s="1"/>
  <c r="J17" i="2"/>
  <c r="O17" i="2" s="1"/>
  <c r="G19" i="2"/>
  <c r="G18" i="2"/>
  <c r="F18" i="2"/>
  <c r="E18" i="2"/>
  <c r="J18" i="2" s="1"/>
  <c r="D18" i="2"/>
  <c r="J14" i="2"/>
  <c r="O14" i="2" s="1"/>
  <c r="L14" i="2"/>
  <c r="M17" i="2" l="1"/>
  <c r="N17" i="2" s="1"/>
  <c r="O18" i="2"/>
  <c r="N15" i="2"/>
  <c r="M14" i="2" l="1"/>
  <c r="N14" i="2" s="1"/>
</calcChain>
</file>

<file path=xl/sharedStrings.xml><?xml version="1.0" encoding="utf-8"?>
<sst xmlns="http://schemas.openxmlformats.org/spreadsheetml/2006/main" count="49" uniqueCount="42">
  <si>
    <t>№ п/п</t>
  </si>
  <si>
    <t>Наименование товара, работ, услуг</t>
  </si>
  <si>
    <t>Объем</t>
  </si>
  <si>
    <t>Ед.изм.</t>
  </si>
  <si>
    <t>Цена за ед.изм.</t>
  </si>
  <si>
    <t>Совокупность значений</t>
  </si>
  <si>
    <t>Рыночная стоимость</t>
  </si>
  <si>
    <t>Сред.квадр.откл. σ=</t>
  </si>
  <si>
    <t>Коэфф вариации V=</t>
  </si>
  <si>
    <t>Средн. арифм.</t>
  </si>
  <si>
    <t>Начальная (максимальная) цена контракта</t>
  </si>
  <si>
    <t>Кол-во источников</t>
  </si>
  <si>
    <t>Используемый метод определения НМЦК, обоснование его применения</t>
  </si>
  <si>
    <t xml:space="preserve">Метод сопоставимых рыночных цен (анализ рынка), используется в связи с его закреплением в качестве приоритетного в ч. 6 ст. 22 Федерального закона от 05.04.2013 № 44-ФЗ «О контрактной системе в сфере осуществления закупок товаров, работ, услуг для государственных и муниципальных нужд», п. 3.2 «Методических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поставщиком» (утв. Приказом МЭР от 02.10.2013 № 567). В отношении объекта закупки отсутствуют утвержденные тарифы и нормативы на отпускные цены. </t>
  </si>
  <si>
    <t>Ценовое предложение №4</t>
  </si>
  <si>
    <t>Ценовое предложение №5</t>
  </si>
  <si>
    <t>Расчетные формулы</t>
  </si>
  <si>
    <t>коэффициент вариации V</t>
  </si>
  <si>
    <t>среднее квадратичное отклонение Q</t>
  </si>
  <si>
    <t>начальная (максимальная) цена контракта для каждого предмета закупки (рыночная стоимость)</t>
  </si>
  <si>
    <t xml:space="preserve">средняя арифметическая величина цены единицы товара, работы, услуги - &lt;ц&gt; </t>
  </si>
  <si>
    <t xml:space="preserve">цi  - цена единицы товара, работы, услуги, указанная в предложении с номером i;
&lt;ц&gt; - средняя арифметическая величина цены единицы товара, работы, услуги;
n - количество значений, используемых в расчете
</t>
  </si>
  <si>
    <t>сумма НМЦК всех предметов закупки</t>
  </si>
  <si>
    <t>отношение суммы цен единицы товара, указанных во всех ценовых предложениях к количеству полученных ценовых предложений</t>
  </si>
  <si>
    <t>Дата составления</t>
  </si>
  <si>
    <t xml:space="preserve">Кол-во </t>
  </si>
  <si>
    <t xml:space="preserve">Итого  НМЦК </t>
  </si>
  <si>
    <t>Начальная (максимальная) цена контракта, согласно выделенным лимитам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</si>
  <si>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цi  - цена единицы товара, работы, услуги, представленная в предложении с номером i</t>
  </si>
  <si>
    <t>Обоснование начальной (максимальной) цены контракта 
для проведения электронного аукциона</t>
  </si>
  <si>
    <t>_________________________  И.Ю.Данильченко</t>
  </si>
  <si>
    <t>ИТОГО</t>
  </si>
  <si>
    <t>шт</t>
  </si>
  <si>
    <t>ДМД</t>
  </si>
  <si>
    <t>Подарочная упаковка</t>
  </si>
  <si>
    <t>Ценовое предложение № 3 два дракона)</t>
  </si>
  <si>
    <t>Магнит сувенирный с символикой города Красноярск</t>
  </si>
  <si>
    <t>Должность: Начальник отдела профессиональной подготовки спасателей и повышения квалификации</t>
  </si>
  <si>
    <t>Ценовое предложение № 2 (Максимум)</t>
  </si>
  <si>
    <t>матрешка</t>
  </si>
  <si>
    <t>Ценовое предложение № 1 (Подарки сибири)</t>
  </si>
  <si>
    <t>сувенир (фигурка)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</si>
</sst>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/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5</xdr:col>
      <xdr:colOff>173107</xdr:colOff>
      <xdr:row>5</xdr:row>
      <xdr:rowOff>552450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38475" y="2447925"/>
          <a:ext cx="14763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503996</xdr:colOff>
      <xdr:row>6</xdr:row>
      <xdr:rowOff>419100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38475" y="3219450"/>
          <a:ext cx="9810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5</xdr:col>
      <xdr:colOff>324872</xdr:colOff>
      <xdr:row>7</xdr:row>
      <xdr:rowOff>401955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38475" y="3724275"/>
          <a:ext cx="1628140" cy="4019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O39"/>
  <sheetViews>
    <sheetView tabSelected="1" view="pageBreakPreview" zoomScaleNormal="115" zoomScaleSheetLayoutView="100" workbookViewId="0">
      <selection activeCell="E16" sqref="E16"/>
    </sheetView>
  </sheetViews>
  <sheetFormatPr defaultRowHeight="15" x14ac:dyDescent="0.25"/>
  <cols>
    <col min="1" max="1" width="5" customWidth="1"/>
    <col min="2" max="2" width="30.42578125" customWidth="1"/>
    <col min="3" max="3" width="11.85546875" customWidth="1"/>
    <col min="4" max="4" width="7.140625" customWidth="1"/>
    <col min="5" max="5" width="14.7109375" bestFit="1" customWidth="1"/>
    <col min="6" max="6" width="14.7109375" customWidth="1"/>
    <col min="7" max="7" width="14" customWidth="1"/>
    <col min="8" max="8" width="12.7109375" customWidth="1"/>
    <col min="9" max="9" width="13.28515625" customWidth="1"/>
    <col min="10" max="10" width="12.85546875" customWidth="1"/>
    <col min="12" max="13" width="13" customWidth="1"/>
    <col min="14" max="14" width="17.140625" customWidth="1"/>
    <col min="15" max="15" width="12.7109375" customWidth="1"/>
  </cols>
  <sheetData>
    <row r="1" spans="1:15" ht="16.5" customHeight="1" x14ac:dyDescent="0.25">
      <c r="A1" s="4"/>
      <c r="B1" s="4"/>
      <c r="C1" s="4"/>
      <c r="D1" s="2"/>
      <c r="E1" s="5"/>
      <c r="F1" s="5"/>
      <c r="G1" s="5"/>
      <c r="H1" s="5"/>
      <c r="I1" s="5"/>
      <c r="J1" s="5"/>
      <c r="K1" s="2"/>
      <c r="L1" s="2"/>
      <c r="M1" s="26"/>
      <c r="N1" s="27"/>
      <c r="O1" s="27"/>
    </row>
    <row r="2" spans="1:15" ht="48" customHeight="1" x14ac:dyDescent="0.25">
      <c r="A2" s="28" t="s">
        <v>29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78" customHeight="1" x14ac:dyDescent="0.25">
      <c r="A3" s="21" t="s">
        <v>12</v>
      </c>
      <c r="B3" s="30"/>
      <c r="C3" s="30"/>
      <c r="D3" s="21" t="s">
        <v>13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15.75" customHeight="1" x14ac:dyDescent="0.25">
      <c r="A4" s="32" t="s">
        <v>16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38.450000000000003" customHeight="1" x14ac:dyDescent="0.25">
      <c r="A5" s="21" t="s">
        <v>20</v>
      </c>
      <c r="B5" s="21"/>
      <c r="C5" s="21"/>
      <c r="D5" s="22" t="s">
        <v>23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 ht="57" customHeight="1" x14ac:dyDescent="0.25">
      <c r="A6" s="21" t="s">
        <v>18</v>
      </c>
      <c r="B6" s="21"/>
      <c r="C6" s="21"/>
      <c r="D6" s="21" t="s">
        <v>21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46.15" customHeight="1" x14ac:dyDescent="0.25">
      <c r="A7" s="21" t="s">
        <v>17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73.5" customHeight="1" x14ac:dyDescent="0.25">
      <c r="A8" s="23" t="s">
        <v>19</v>
      </c>
      <c r="B8" s="21"/>
      <c r="C8" s="21"/>
      <c r="D8" s="21" t="s">
        <v>28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ht="15.75" customHeight="1" x14ac:dyDescent="0.25">
      <c r="A9" s="23" t="s">
        <v>10</v>
      </c>
      <c r="B9" s="21"/>
      <c r="C9" s="21"/>
      <c r="D9" s="21" t="s">
        <v>22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ht="15.75" customHeight="1" x14ac:dyDescent="0.25">
      <c r="A10" s="35" t="s">
        <v>24</v>
      </c>
      <c r="B10" s="36"/>
      <c r="C10" s="37">
        <v>46309</v>
      </c>
      <c r="D10" s="38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42.75" customHeight="1" x14ac:dyDescent="0.25">
      <c r="A11" s="20" t="s">
        <v>27</v>
      </c>
      <c r="B11" s="20"/>
      <c r="C11" s="25">
        <v>4500</v>
      </c>
      <c r="D11" s="25"/>
      <c r="E11" s="34" t="s">
        <v>33</v>
      </c>
      <c r="F11" s="34"/>
      <c r="G11" s="34"/>
      <c r="H11" s="34"/>
      <c r="I11" s="34"/>
      <c r="J11" s="34"/>
      <c r="K11" s="34"/>
      <c r="L11" s="34"/>
      <c r="M11" s="34"/>
      <c r="N11" s="34"/>
      <c r="O11" s="34"/>
    </row>
    <row r="12" spans="1:15" ht="60" x14ac:dyDescent="0.25">
      <c r="A12" s="20" t="s">
        <v>0</v>
      </c>
      <c r="B12" s="20" t="s">
        <v>1</v>
      </c>
      <c r="C12" s="20" t="s">
        <v>2</v>
      </c>
      <c r="D12" s="20"/>
      <c r="E12" s="3" t="s">
        <v>40</v>
      </c>
      <c r="F12" s="3" t="s">
        <v>38</v>
      </c>
      <c r="G12" s="3" t="s">
        <v>35</v>
      </c>
      <c r="H12" s="3" t="s">
        <v>14</v>
      </c>
      <c r="I12" s="3" t="s">
        <v>15</v>
      </c>
      <c r="J12" s="19" t="s">
        <v>9</v>
      </c>
      <c r="K12" s="20" t="s">
        <v>11</v>
      </c>
      <c r="L12" s="20" t="s">
        <v>7</v>
      </c>
      <c r="M12" s="20" t="s">
        <v>8</v>
      </c>
      <c r="N12" s="20" t="s">
        <v>5</v>
      </c>
      <c r="O12" s="19" t="s">
        <v>6</v>
      </c>
    </row>
    <row r="13" spans="1:15" ht="30" x14ac:dyDescent="0.25">
      <c r="A13" s="20"/>
      <c r="B13" s="20"/>
      <c r="C13" s="1" t="s">
        <v>3</v>
      </c>
      <c r="D13" s="1" t="s">
        <v>25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  <c r="J13" s="19"/>
      <c r="K13" s="20"/>
      <c r="L13" s="20"/>
      <c r="M13" s="20"/>
      <c r="N13" s="20"/>
      <c r="O13" s="19"/>
    </row>
    <row r="14" spans="1:15" ht="47.25" x14ac:dyDescent="0.25">
      <c r="A14" s="1">
        <v>1</v>
      </c>
      <c r="B14" s="12" t="s">
        <v>36</v>
      </c>
      <c r="C14" s="9" t="s">
        <v>32</v>
      </c>
      <c r="D14" s="9">
        <v>5</v>
      </c>
      <c r="E14" s="10">
        <v>150</v>
      </c>
      <c r="F14" s="10">
        <v>149</v>
      </c>
      <c r="G14" s="10">
        <v>90</v>
      </c>
      <c r="H14" s="10"/>
      <c r="I14" s="10"/>
      <c r="J14" s="3">
        <f>AVERAGE(E14,F14,G14,H14,I14)</f>
        <v>129.66666666666666</v>
      </c>
      <c r="K14" s="9">
        <v>3</v>
      </c>
      <c r="L14" s="1">
        <f>STDEV(E14,F14,G14,H14,I14)</f>
        <v>34.355979586286459</v>
      </c>
      <c r="M14" s="1">
        <f>L14/J14*100</f>
        <v>26.495614076827607</v>
      </c>
      <c r="N14" s="1" t="str">
        <f>IF(M14&lt;33,"ОДНОРОДНЫЕ","НЕОДНОРОДНЫЕ")</f>
        <v>ОДНОРОДНЫЕ</v>
      </c>
      <c r="O14" s="3">
        <f>J14*D14</f>
        <v>648.33333333333326</v>
      </c>
    </row>
    <row r="15" spans="1:15" ht="15.75" x14ac:dyDescent="0.25">
      <c r="A15" s="1">
        <v>2</v>
      </c>
      <c r="B15" s="12" t="s">
        <v>41</v>
      </c>
      <c r="C15" s="9" t="s">
        <v>32</v>
      </c>
      <c r="D15" s="9">
        <v>5</v>
      </c>
      <c r="E15" s="10">
        <v>400</v>
      </c>
      <c r="F15" s="10">
        <v>449</v>
      </c>
      <c r="G15" s="10">
        <v>418</v>
      </c>
      <c r="H15" s="10"/>
      <c r="I15" s="10"/>
      <c r="J15" s="3">
        <f t="shared" ref="J15:J18" si="0">AVERAGE(E15,F15,G15,H15,I15)</f>
        <v>422.33333333333331</v>
      </c>
      <c r="K15" s="9">
        <v>3</v>
      </c>
      <c r="L15" s="1">
        <f t="shared" ref="L15:L17" si="1">STDEV(E15,F15,G15,H15,I15)</f>
        <v>24.785748593361738</v>
      </c>
      <c r="M15" s="1">
        <f t="shared" ref="M15:M16" si="2">L15/J15*100</f>
        <v>5.8687644656736557</v>
      </c>
      <c r="N15" s="1" t="str">
        <f t="shared" ref="N15:N17" si="3">IF(M15&lt;33,"ОДНОРОДНЫЕ","НЕОДНОРОДНЫЕ")</f>
        <v>ОДНОРОДНЫЕ</v>
      </c>
      <c r="O15" s="3">
        <f t="shared" ref="O15:O16" si="4">J15*D15</f>
        <v>2111.6666666666665</v>
      </c>
    </row>
    <row r="16" spans="1:15" ht="30" x14ac:dyDescent="0.25">
      <c r="A16" s="1">
        <v>3</v>
      </c>
      <c r="B16" s="12" t="s">
        <v>39</v>
      </c>
      <c r="C16" s="9"/>
      <c r="D16" s="9">
        <v>5</v>
      </c>
      <c r="E16" s="10">
        <v>300</v>
      </c>
      <c r="F16" s="10">
        <v>189</v>
      </c>
      <c r="G16" s="10">
        <v>324</v>
      </c>
      <c r="H16" s="10"/>
      <c r="I16" s="10"/>
      <c r="J16" s="3">
        <f t="shared" si="0"/>
        <v>271</v>
      </c>
      <c r="K16" s="9">
        <v>3</v>
      </c>
      <c r="L16" s="1">
        <f t="shared" si="1"/>
        <v>72.020830320123352</v>
      </c>
      <c r="M16" s="1">
        <f t="shared" si="2"/>
        <v>26.575952147646991</v>
      </c>
      <c r="N16" s="1" t="str">
        <f t="shared" si="3"/>
        <v>ОДНОРОДНЫЕ</v>
      </c>
      <c r="O16" s="3">
        <f t="shared" si="4"/>
        <v>1355</v>
      </c>
    </row>
    <row r="17" spans="1:15" ht="30" x14ac:dyDescent="0.25">
      <c r="A17" s="1">
        <v>4</v>
      </c>
      <c r="B17" s="12" t="s">
        <v>34</v>
      </c>
      <c r="C17" s="9" t="s">
        <v>32</v>
      </c>
      <c r="D17" s="9">
        <v>5</v>
      </c>
      <c r="E17" s="10">
        <v>80</v>
      </c>
      <c r="F17" s="10">
        <v>125</v>
      </c>
      <c r="G17" s="10">
        <v>70</v>
      </c>
      <c r="H17" s="10"/>
      <c r="I17" s="10"/>
      <c r="J17" s="3">
        <f t="shared" si="0"/>
        <v>91.666666666666671</v>
      </c>
      <c r="K17" s="9">
        <v>3</v>
      </c>
      <c r="L17" s="1">
        <f t="shared" si="1"/>
        <v>29.297326385411587</v>
      </c>
      <c r="M17" s="1">
        <f t="shared" ref="M15:M17" si="5">L17/J17*100</f>
        <v>31.960719693176276</v>
      </c>
      <c r="N17" s="1" t="str">
        <f t="shared" si="3"/>
        <v>ОДНОРОДНЫЕ</v>
      </c>
      <c r="O17" s="3">
        <f t="shared" ref="O15:O17" si="6">J17*D17</f>
        <v>458.33333333333337</v>
      </c>
    </row>
    <row r="18" spans="1:15" ht="51.75" customHeight="1" x14ac:dyDescent="0.25">
      <c r="A18" s="1"/>
      <c r="B18" s="13" t="s">
        <v>31</v>
      </c>
      <c r="C18" s="9" t="s">
        <v>32</v>
      </c>
      <c r="D18" s="1">
        <f>SUM(D14:D17)</f>
        <v>20</v>
      </c>
      <c r="E18" s="14">
        <f>SUM(E14:E17)</f>
        <v>930</v>
      </c>
      <c r="F18" s="14">
        <f>SUM(F14:F17)</f>
        <v>912</v>
      </c>
      <c r="G18" s="14">
        <f>SUM(G14:G17)</f>
        <v>902</v>
      </c>
      <c r="H18" s="14"/>
      <c r="I18" s="3"/>
      <c r="J18" s="3">
        <f t="shared" si="0"/>
        <v>914.66666666666663</v>
      </c>
      <c r="K18" s="1"/>
      <c r="L18" s="1"/>
      <c r="M18" s="1"/>
      <c r="N18" s="15" t="s">
        <v>26</v>
      </c>
      <c r="O18" s="14">
        <f>SUM(O14:O17)</f>
        <v>4573.333333333333</v>
      </c>
    </row>
    <row r="19" spans="1:15" ht="28.5" customHeight="1" x14ac:dyDescent="0.25">
      <c r="A19" s="24" t="s">
        <v>37</v>
      </c>
      <c r="B19" s="24"/>
      <c r="C19" s="24"/>
      <c r="D19" s="24"/>
      <c r="E19" s="24"/>
      <c r="F19" s="7"/>
      <c r="G19" s="16">
        <f>900-G14-G15-G17-G16</f>
        <v>-2</v>
      </c>
      <c r="H19" s="7"/>
      <c r="I19" s="17" t="s">
        <v>30</v>
      </c>
      <c r="J19" s="17"/>
      <c r="K19" s="17"/>
      <c r="L19" s="17"/>
      <c r="M19" s="18"/>
      <c r="N19" s="8"/>
      <c r="O19" s="8"/>
    </row>
    <row r="20" spans="1:15" ht="14.25" customHeight="1" x14ac:dyDescent="0.25"/>
    <row r="21" spans="1:15" ht="14.25" customHeight="1" x14ac:dyDescent="0.25"/>
    <row r="22" spans="1:15" ht="15.75" customHeight="1" x14ac:dyDescent="0.25"/>
    <row r="23" spans="1:15" ht="15.75" customHeight="1" x14ac:dyDescent="0.25"/>
    <row r="24" spans="1:15" ht="18" customHeight="1" x14ac:dyDescent="0.25"/>
    <row r="25" spans="1:15" ht="31.5" customHeight="1" x14ac:dyDescent="0.25"/>
    <row r="26" spans="1:15" ht="14.25" customHeight="1" x14ac:dyDescent="0.25"/>
    <row r="27" spans="1:15" ht="23.25" customHeight="1" x14ac:dyDescent="0.25"/>
    <row r="28" spans="1:15" ht="30.75" customHeight="1" x14ac:dyDescent="0.25"/>
    <row r="29" spans="1:15" ht="30" customHeight="1" x14ac:dyDescent="0.25"/>
    <row r="30" spans="1:15" ht="24.95" customHeight="1" x14ac:dyDescent="0.25"/>
    <row r="31" spans="1:15" ht="16.5" customHeight="1" x14ac:dyDescent="0.25">
      <c r="E31" s="6"/>
    </row>
    <row r="32" spans="1:15" ht="15.75" customHeight="1" x14ac:dyDescent="0.25"/>
    <row r="33" spans="1:15" ht="16.5" customHeight="1" x14ac:dyDescent="0.25"/>
    <row r="34" spans="1:15" ht="15" customHeight="1" x14ac:dyDescent="0.25"/>
    <row r="35" spans="1:15" ht="15" customHeight="1" x14ac:dyDescent="0.25"/>
    <row r="36" spans="1:15" ht="15" customHeight="1" x14ac:dyDescent="0.25"/>
    <row r="37" spans="1:15" ht="14.25" customHeight="1" x14ac:dyDescent="0.25"/>
    <row r="38" spans="1:15" ht="23.25" customHeight="1" x14ac:dyDescent="0.25"/>
    <row r="39" spans="1:15" s="8" customFormat="1" ht="98.25" customHeigh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</row>
  </sheetData>
  <mergeCells count="31">
    <mergeCell ref="E11:O11"/>
    <mergeCell ref="A10:B10"/>
    <mergeCell ref="C10:D10"/>
    <mergeCell ref="L12:L13"/>
    <mergeCell ref="M12:M13"/>
    <mergeCell ref="N12:N13"/>
    <mergeCell ref="O12:O13"/>
    <mergeCell ref="A12:A13"/>
    <mergeCell ref="B12:B13"/>
    <mergeCell ref="C12:D12"/>
    <mergeCell ref="M1:O1"/>
    <mergeCell ref="A2:O2"/>
    <mergeCell ref="A3:C3"/>
    <mergeCell ref="D3:O3"/>
    <mergeCell ref="A4:O4"/>
    <mergeCell ref="I19:M19"/>
    <mergeCell ref="J12:J13"/>
    <mergeCell ref="K12:K13"/>
    <mergeCell ref="A5:C5"/>
    <mergeCell ref="D5:O5"/>
    <mergeCell ref="A6:C6"/>
    <mergeCell ref="D6:O6"/>
    <mergeCell ref="A7:C7"/>
    <mergeCell ref="D7:O7"/>
    <mergeCell ref="A8:C8"/>
    <mergeCell ref="D8:O8"/>
    <mergeCell ref="A19:E19"/>
    <mergeCell ref="A9:C9"/>
    <mergeCell ref="D9:O9"/>
    <mergeCell ref="A11:B11"/>
    <mergeCell ref="C11:D11"/>
  </mergeCells>
  <conditionalFormatting sqref="N14:N17">
    <cfRule type="containsText" dxfId="10" priority="1" operator="containsText" text="НЕОДНОРОДНЫЕ">
      <formula>NOT(ISERROR(SEARCH("НЕОДНОРОДНЫЕ",N14)))</formula>
    </cfRule>
    <cfRule type="containsText" dxfId="9" priority="2" operator="containsText" text="ОДНОРОДНЫЕ">
      <formula>NOT(ISERROR(SEARCH("ОДНОРОДНЫЕ",N14)))</formula>
    </cfRule>
    <cfRule type="containsText" dxfId="8" priority="3" operator="containsText" text="НЕОДНОРОДНЫЕ">
      <formula>NOT(ISERROR(SEARCH("НЕОДНОРОДНЫЕ",N14)))</formula>
    </cfRule>
    <cfRule type="containsText" dxfId="7" priority="4" operator="containsText" text="НЕ">
      <formula>NOT(ISERROR(SEARCH("НЕ",N14)))</formula>
    </cfRule>
    <cfRule type="containsText" dxfId="6" priority="5" operator="containsText" text="ОДНОРОДНЫЕ">
      <formula>NOT(ISERROR(SEARCH("ОДНОРОДНЫЕ",N14)))</formula>
    </cfRule>
  </conditionalFormatting>
  <conditionalFormatting sqref="N14:N18">
    <cfRule type="containsText" dxfId="5" priority="6" operator="containsText" text="НЕОДНОРОДНЫЕ">
      <formula>NOT(ISERROR(SEARCH("НЕОДНОРОДНЫЕ",N14)))</formula>
    </cfRule>
  </conditionalFormatting>
  <conditionalFormatting sqref="N18">
    <cfRule type="containsText" dxfId="4" priority="8" operator="containsText" text="ОДНОРОДНЫЕ">
      <formula>NOT(ISERROR(SEARCH("ОДНОРОДНЫЕ",N18)))</formula>
    </cfRule>
    <cfRule type="containsText" dxfId="3" priority="9" operator="containsText" text="НЕОДНОРОДНЫЕ">
      <formula>NOT(ISERROR(SEARCH("НЕОДНОРОДНЫЕ",N18)))</formula>
    </cfRule>
    <cfRule type="containsText" dxfId="2" priority="10" operator="containsText" text="НЕ">
      <formula>NOT(ISERROR(SEARCH("НЕ",N18)))</formula>
    </cfRule>
    <cfRule type="containsText" dxfId="1" priority="11" operator="containsText" text="ОДНОРОДНЫЕ">
      <formula>NOT(ISERROR(SEARCH("ОДНОРОДНЫЕ",N18)))</formula>
    </cfRule>
    <cfRule type="containsText" dxfId="0" priority="12" operator="containsText" text="НЕОДНОРОДНЫЕ">
      <formula>NOT(ISERROR(SEARCH("НЕОДНОРОДНЫЕ",N18)))</formula>
    </cfRule>
  </conditionalFormatting>
  <pageMargins left="0.23622047244094491" right="0.23622047244094491" top="0.35433070866141736" bottom="0.35433070866141736" header="0.19685039370078741" footer="0.31496062992125984"/>
  <pageSetup paperSize="9" scale="66" fitToHeight="4" orientation="landscape" r:id="rId1"/>
  <rowBreaks count="1" manualBreakCount="1"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2026-10-15T03:26:53Z</dcterms:modified>
</cp:coreProperties>
</file>