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/>
  </bookViews>
  <sheets>
    <sheet name="посуда п4" sheetId="7" r:id="rId1"/>
  </sheets>
  <definedNames>
    <definedName name="_xlnm.Print_Area" localSheetId="0">'посуда п4'!$A$1:$L$35</definedName>
  </definedNames>
  <calcPr calcId="125725" refMode="R1C1"/>
</workbook>
</file>

<file path=xl/calcChain.xml><?xml version="1.0" encoding="utf-8"?>
<calcChain xmlns="http://schemas.openxmlformats.org/spreadsheetml/2006/main">
  <c r="K13" i="7"/>
  <c r="K14"/>
  <c r="K15"/>
  <c r="K16"/>
  <c r="K17"/>
  <c r="K18"/>
  <c r="K12"/>
  <c r="H18"/>
  <c r="I18" s="1"/>
  <c r="J18" s="1"/>
  <c r="H17"/>
  <c r="I17" s="1"/>
  <c r="J17" s="1"/>
  <c r="H16"/>
  <c r="I16" s="1"/>
  <c r="J16" s="1"/>
  <c r="H15"/>
  <c r="I15" s="1"/>
  <c r="J15" s="1"/>
  <c r="H14"/>
  <c r="I14" s="1"/>
  <c r="J14" s="1"/>
  <c r="H13"/>
  <c r="I13" s="1"/>
  <c r="J13" s="1"/>
  <c r="H12"/>
  <c r="K19" l="1"/>
  <c r="I12"/>
  <c r="J12" s="1"/>
  <c r="C32" l="1"/>
</calcChain>
</file>

<file path=xl/sharedStrings.xml><?xml version="1.0" encoding="utf-8"?>
<sst xmlns="http://schemas.openxmlformats.org/spreadsheetml/2006/main" count="31" uniqueCount="24">
  <si>
    <t>4) НМЦК по методу сопоставимых рыночных цен (анализа рынка):</t>
  </si>
  <si>
    <t>Т.к. коэффициент вариации не превышает 33%, следовательно совокупности значений, используемых при расчёте НМЦК, являются однородными.</t>
  </si>
  <si>
    <t>3) Коэффициент вариации:</t>
  </si>
  <si>
    <t>2) Среднее квадратичное отклонение:</t>
  </si>
  <si>
    <t>1)   Средняя арифметическая величина цены единицы товара:</t>
  </si>
  <si>
    <t>руб.</t>
  </si>
  <si>
    <t>%</t>
  </si>
  <si>
    <t>Кол-во</t>
  </si>
  <si>
    <t>Ед. измерения</t>
  </si>
  <si>
    <t>Наименование товара (услуги)</t>
  </si>
  <si>
    <t>№ п/п</t>
  </si>
  <si>
    <t>Определение НМЦК методом сопоставимых рыночных цен (анализа рынка).</t>
  </si>
  <si>
    <t>Обоснование начальной (максимальной) цены контракта</t>
  </si>
  <si>
    <t>шт</t>
  </si>
  <si>
    <t>Вывеска (название объекта) 600*400 мм</t>
  </si>
  <si>
    <t>Табличка (название помещений), 250*100 мм</t>
  </si>
  <si>
    <t>Опись имущества, 405*225 мм</t>
  </si>
  <si>
    <t>Карточка учета температуры и влажности воздуха, 300*500 мм</t>
  </si>
  <si>
    <t>Изготовление стенда 6 карманов, 900*1100 мм</t>
  </si>
  <si>
    <t>Изготовление стенда 7 карманов, 1000*1500 мм</t>
  </si>
  <si>
    <t>Изготовление стенда 8 карманов96100 мм</t>
  </si>
  <si>
    <t>ценовое предложение 1 (вх. № 241 от 09.10.2026 )</t>
  </si>
  <si>
    <t>Ценовое предложение 2  (вх. № 240 от 09.10.2026 )</t>
  </si>
  <si>
    <t>ценовое предложение 3 (вх.№ 239  от 09.10.2026)</t>
  </si>
</sst>
</file>

<file path=xl/styles.xml><?xml version="1.0" encoding="utf-8"?>
<styleSheet xmlns="http://schemas.openxmlformats.org/spreadsheetml/2006/main">
  <fonts count="13"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2" fillId="0" borderId="0" xfId="0" applyFont="1" applyAlignment="1"/>
    <xf numFmtId="4" fontId="8" fillId="2" borderId="0" xfId="0" applyNumberFormat="1" applyFont="1" applyFill="1" applyBorder="1" applyAlignment="1">
      <alignment vertical="center" wrapText="1"/>
    </xf>
    <xf numFmtId="4" fontId="2" fillId="0" borderId="0" xfId="0" applyNumberFormat="1" applyFont="1" applyAlignment="1">
      <alignment horizontal="left"/>
    </xf>
    <xf numFmtId="4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" fontId="9" fillId="3" borderId="1" xfId="0" applyNumberFormat="1" applyFont="1" applyFill="1" applyBorder="1" applyAlignment="1">
      <alignment horizontal="left" vertical="center" wrapText="1"/>
    </xf>
    <xf numFmtId="4" fontId="9" fillId="4" borderId="1" xfId="0" applyNumberFormat="1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textRotation="90" wrapText="1"/>
    </xf>
    <xf numFmtId="0" fontId="2" fillId="0" borderId="0" xfId="0" applyFont="1" applyFill="1"/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/>
    <xf numFmtId="2" fontId="2" fillId="0" borderId="2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2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10" Type="http://schemas.openxmlformats.org/officeDocument/2006/relationships/oleObject" Target="../embeddings/oleObject8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tabSelected="1" view="pageBreakPreview" topLeftCell="A3" zoomScaleNormal="130" zoomScaleSheetLayoutView="100" workbookViewId="0">
      <selection activeCell="O16" sqref="O16"/>
    </sheetView>
  </sheetViews>
  <sheetFormatPr defaultRowHeight="18.75"/>
  <cols>
    <col min="1" max="1" width="7.85546875" style="3" customWidth="1"/>
    <col min="2" max="2" width="36.7109375" style="1" customWidth="1"/>
    <col min="3" max="3" width="7.85546875" style="1" customWidth="1"/>
    <col min="4" max="4" width="7.42578125" style="1" customWidth="1"/>
    <col min="5" max="5" width="10.140625" style="1" customWidth="1"/>
    <col min="6" max="6" width="9.7109375" style="1" customWidth="1"/>
    <col min="7" max="7" width="10.28515625" style="1" customWidth="1"/>
    <col min="8" max="8" width="10.5703125" style="1" customWidth="1"/>
    <col min="9" max="9" width="8.5703125" style="1" customWidth="1"/>
    <col min="10" max="10" width="7.42578125" style="1" customWidth="1"/>
    <col min="11" max="11" width="14.28515625" style="1" customWidth="1"/>
    <col min="12" max="12" width="11.7109375" style="2" customWidth="1"/>
    <col min="13" max="13" width="21.28515625" style="1" customWidth="1"/>
    <col min="14" max="16384" width="9.140625" style="1"/>
  </cols>
  <sheetData>
    <row r="1" spans="1:15" hidden="1">
      <c r="A1" s="17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idden="1">
      <c r="A2" s="17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>
      <c r="A3" s="17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5" ht="19.5" customHeight="1">
      <c r="A4" s="50" t="s">
        <v>12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43"/>
      <c r="M4" s="42"/>
      <c r="N4" s="42"/>
      <c r="O4" s="42"/>
    </row>
    <row r="5" spans="1:15" ht="29.2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5" ht="18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39"/>
      <c r="M6" s="38"/>
      <c r="N6" s="38"/>
      <c r="O6" s="38"/>
    </row>
    <row r="7" spans="1:15">
      <c r="A7" s="41"/>
      <c r="B7" s="40"/>
      <c r="C7" s="40"/>
      <c r="D7" s="40"/>
      <c r="E7" s="40"/>
      <c r="F7" s="40"/>
      <c r="G7" s="40"/>
      <c r="H7" s="40"/>
      <c r="I7" s="40"/>
      <c r="J7" s="40"/>
      <c r="K7" s="40"/>
      <c r="L7" s="39"/>
      <c r="M7" s="38"/>
      <c r="N7" s="38"/>
      <c r="O7" s="38"/>
    </row>
    <row r="8" spans="1:15" ht="15.75" customHeight="1">
      <c r="A8" s="17"/>
      <c r="B8" s="51" t="s">
        <v>11</v>
      </c>
      <c r="C8" s="51"/>
      <c r="D8" s="51"/>
      <c r="E8" s="51"/>
      <c r="F8" s="51"/>
      <c r="G8" s="51"/>
      <c r="H8" s="51"/>
      <c r="I8" s="51"/>
      <c r="J8" s="51"/>
      <c r="K8" s="51"/>
      <c r="L8" s="39"/>
      <c r="M8" s="38"/>
      <c r="N8" s="38"/>
      <c r="O8" s="38"/>
    </row>
    <row r="9" spans="1:15" ht="41.25" customHeight="1">
      <c r="A9" s="17"/>
      <c r="B9" s="37"/>
      <c r="C9" s="2"/>
      <c r="D9" s="2"/>
      <c r="E9" s="2"/>
      <c r="F9" s="2"/>
      <c r="G9" s="2"/>
      <c r="H9" s="2"/>
      <c r="I9" s="2"/>
      <c r="J9" s="2"/>
      <c r="K9" s="2"/>
    </row>
    <row r="10" spans="1:15" ht="80.25" customHeight="1">
      <c r="A10" s="52" t="s">
        <v>10</v>
      </c>
      <c r="B10" s="52" t="s">
        <v>9</v>
      </c>
      <c r="C10" s="53" t="s">
        <v>8</v>
      </c>
      <c r="D10" s="53" t="s">
        <v>7</v>
      </c>
      <c r="E10" s="62" t="s">
        <v>21</v>
      </c>
      <c r="F10" s="62" t="s">
        <v>22</v>
      </c>
      <c r="G10" s="62" t="s">
        <v>23</v>
      </c>
      <c r="H10" s="36"/>
      <c r="I10" s="53"/>
      <c r="J10" s="36"/>
      <c r="K10" s="36"/>
      <c r="L10" s="26"/>
    </row>
    <row r="11" spans="1:15" ht="20.25" customHeight="1">
      <c r="A11" s="52"/>
      <c r="B11" s="52"/>
      <c r="C11" s="53"/>
      <c r="D11" s="53"/>
      <c r="E11" s="54" t="s">
        <v>5</v>
      </c>
      <c r="F11" s="54"/>
      <c r="G11" s="54"/>
      <c r="H11" s="54"/>
      <c r="I11" s="53"/>
      <c r="J11" s="33" t="s">
        <v>6</v>
      </c>
      <c r="K11" s="33" t="s">
        <v>5</v>
      </c>
      <c r="L11" s="26"/>
    </row>
    <row r="12" spans="1:15" s="2" customFormat="1" ht="27" customHeight="1">
      <c r="A12" s="35">
        <v>1</v>
      </c>
      <c r="B12" s="48" t="s">
        <v>14</v>
      </c>
      <c r="C12" s="34" t="s">
        <v>13</v>
      </c>
      <c r="D12" s="33">
        <v>3</v>
      </c>
      <c r="E12" s="46">
        <v>1720</v>
      </c>
      <c r="F12" s="46">
        <v>1980</v>
      </c>
      <c r="G12" s="46">
        <v>1900</v>
      </c>
      <c r="H12" s="32">
        <f>ROUND((E12+F12+G12)/3,2)</f>
        <v>1866.67</v>
      </c>
      <c r="I12" s="32">
        <f t="shared" ref="I12" si="0">SQRT(((POWER((E12-H12),2))+(POWER((F12-H12),2))+(POWER((G12-H12),2)))/2)</f>
        <v>133.16656243216613</v>
      </c>
      <c r="J12" s="31">
        <f t="shared" ref="J12" si="1">100*I12/H12</f>
        <v>7.133910248312028</v>
      </c>
      <c r="K12" s="30">
        <f>D12*G12</f>
        <v>5700</v>
      </c>
      <c r="L12" s="29"/>
      <c r="M12" s="47"/>
    </row>
    <row r="13" spans="1:15" s="2" customFormat="1" ht="27" customHeight="1">
      <c r="A13" s="35">
        <v>2</v>
      </c>
      <c r="B13" s="48" t="s">
        <v>15</v>
      </c>
      <c r="C13" s="34" t="s">
        <v>13</v>
      </c>
      <c r="D13" s="33">
        <v>45</v>
      </c>
      <c r="E13" s="49">
        <v>305</v>
      </c>
      <c r="F13" s="49">
        <v>410</v>
      </c>
      <c r="G13" s="49">
        <v>250</v>
      </c>
      <c r="H13" s="32">
        <f>ROUND((E13+F13+G13)/3,2)</f>
        <v>321.67</v>
      </c>
      <c r="I13" s="32">
        <f t="shared" ref="I13" si="2">SQRT(((POWER((E13-H13),2))+(POWER((F13-H13),2))+(POWER((G13-H13),2)))/2)</f>
        <v>81.291656090892872</v>
      </c>
      <c r="J13" s="31">
        <f t="shared" ref="J13" si="3">100*I13/H13</f>
        <v>25.271755554106033</v>
      </c>
      <c r="K13" s="30">
        <f t="shared" ref="K13:K18" si="4">D13*G13</f>
        <v>11250</v>
      </c>
      <c r="L13" s="29"/>
      <c r="M13" s="47"/>
    </row>
    <row r="14" spans="1:15" s="2" customFormat="1" ht="27" customHeight="1">
      <c r="A14" s="35">
        <v>3</v>
      </c>
      <c r="B14" s="48" t="s">
        <v>16</v>
      </c>
      <c r="C14" s="34" t="s">
        <v>13</v>
      </c>
      <c r="D14" s="33">
        <v>35</v>
      </c>
      <c r="E14" s="49">
        <v>900</v>
      </c>
      <c r="F14" s="49">
        <v>1100</v>
      </c>
      <c r="G14" s="49">
        <v>600</v>
      </c>
      <c r="H14" s="32">
        <f>ROUND((E14+F14+G14)/3,2)</f>
        <v>866.67</v>
      </c>
      <c r="I14" s="32">
        <f t="shared" ref="I14" si="5">SQRT(((POWER((E14-H14),2))+(POWER((F14-H14),2))+(POWER((G14-H14),2)))/2)</f>
        <v>251.66114787547164</v>
      </c>
      <c r="J14" s="31">
        <f t="shared" ref="J14" si="6">100*I14/H14</f>
        <v>29.037713071350304</v>
      </c>
      <c r="K14" s="30">
        <f t="shared" si="4"/>
        <v>21000</v>
      </c>
      <c r="L14" s="29"/>
      <c r="M14" s="47"/>
    </row>
    <row r="15" spans="1:15" s="2" customFormat="1" ht="27" customHeight="1">
      <c r="A15" s="35">
        <v>4</v>
      </c>
      <c r="B15" s="48" t="s">
        <v>17</v>
      </c>
      <c r="C15" s="34" t="s">
        <v>13</v>
      </c>
      <c r="D15" s="33">
        <v>6</v>
      </c>
      <c r="E15" s="49">
        <v>1170</v>
      </c>
      <c r="F15" s="49">
        <v>1290</v>
      </c>
      <c r="G15" s="49">
        <v>800</v>
      </c>
      <c r="H15" s="32">
        <f>ROUND((E15+F15+G15)/3,2)</f>
        <v>1086.67</v>
      </c>
      <c r="I15" s="32">
        <f t="shared" ref="I15" si="7">SQRT(((POWER((E15-H15),2))+(POWER((F15-H15),2))+(POWER((G15-H15),2)))/2)</f>
        <v>255.40817009250117</v>
      </c>
      <c r="J15" s="31">
        <f t="shared" ref="J15" si="8">100*I15/H15</f>
        <v>23.50374723628159</v>
      </c>
      <c r="K15" s="30">
        <f t="shared" si="4"/>
        <v>4800</v>
      </c>
      <c r="L15" s="29"/>
      <c r="M15" s="47"/>
    </row>
    <row r="16" spans="1:15" s="2" customFormat="1" ht="27" customHeight="1">
      <c r="A16" s="35">
        <v>5</v>
      </c>
      <c r="B16" s="48" t="s">
        <v>18</v>
      </c>
      <c r="C16" s="34" t="s">
        <v>13</v>
      </c>
      <c r="D16" s="33">
        <v>2</v>
      </c>
      <c r="E16" s="49">
        <v>8465</v>
      </c>
      <c r="F16" s="49">
        <v>9500</v>
      </c>
      <c r="G16" s="49">
        <v>3500</v>
      </c>
      <c r="H16" s="32">
        <f>ROUND((E16+F16+G16)/3,2)</f>
        <v>7155</v>
      </c>
      <c r="I16" s="32">
        <f t="shared" ref="I16" si="9">SQRT(((POWER((E16-H16),2))+(POWER((F16-H16),2))+(POWER((G16-H16),2)))/2)</f>
        <v>3207.347034544282</v>
      </c>
      <c r="J16" s="31">
        <f t="shared" ref="J16" si="10">100*I16/H16</f>
        <v>44.826653173225459</v>
      </c>
      <c r="K16" s="30">
        <f t="shared" si="4"/>
        <v>7000</v>
      </c>
      <c r="L16" s="29"/>
      <c r="M16" s="47"/>
    </row>
    <row r="17" spans="1:13" s="2" customFormat="1" ht="27" customHeight="1">
      <c r="A17" s="35">
        <v>6</v>
      </c>
      <c r="B17" s="48" t="s">
        <v>19</v>
      </c>
      <c r="C17" s="34" t="s">
        <v>13</v>
      </c>
      <c r="D17" s="33">
        <v>2</v>
      </c>
      <c r="E17" s="49">
        <v>10980</v>
      </c>
      <c r="F17" s="49">
        <v>12000</v>
      </c>
      <c r="G17" s="49">
        <v>5000</v>
      </c>
      <c r="H17" s="32">
        <f>ROUND((E17+F17+G17)/3,2)</f>
        <v>9326.67</v>
      </c>
      <c r="I17" s="32">
        <f t="shared" ref="I17" si="11">SQRT(((POWER((E17-H17),2))+(POWER((F17-H17),2))+(POWER((G17-H17),2)))/2)</f>
        <v>3781.5517097284282</v>
      </c>
      <c r="J17" s="31">
        <f t="shared" ref="J17" si="12">100*I17/H17</f>
        <v>40.545572103745798</v>
      </c>
      <c r="K17" s="30">
        <f t="shared" si="4"/>
        <v>10000</v>
      </c>
      <c r="L17" s="29"/>
      <c r="M17" s="47"/>
    </row>
    <row r="18" spans="1:13" s="2" customFormat="1" ht="27" customHeight="1">
      <c r="A18" s="35">
        <v>7</v>
      </c>
      <c r="B18" s="48" t="s">
        <v>20</v>
      </c>
      <c r="C18" s="34" t="s">
        <v>13</v>
      </c>
      <c r="D18" s="33">
        <v>3</v>
      </c>
      <c r="E18" s="49">
        <v>9860</v>
      </c>
      <c r="F18" s="49">
        <v>10700</v>
      </c>
      <c r="G18" s="49">
        <v>3900</v>
      </c>
      <c r="H18" s="32">
        <f>ROUND((E18+F18+G18)/3,2)</f>
        <v>8153.33</v>
      </c>
      <c r="I18" s="32">
        <f t="shared" ref="I18" si="13">SQRT(((POWER((E18-H18),2))+(POWER((F18-H18),2))+(POWER((G18-H18),2)))/2)</f>
        <v>3707.3620450867757</v>
      </c>
      <c r="J18" s="31">
        <f t="shared" ref="J18" si="14">100*I18/H18</f>
        <v>45.470526092857469</v>
      </c>
      <c r="K18" s="30">
        <f t="shared" si="4"/>
        <v>11700</v>
      </c>
      <c r="L18" s="29"/>
      <c r="M18" s="47"/>
    </row>
    <row r="19" spans="1:13">
      <c r="A19" s="28"/>
      <c r="B19" s="26"/>
      <c r="C19" s="26"/>
      <c r="D19" s="27"/>
      <c r="E19" s="26">
        <v>125875</v>
      </c>
      <c r="F19" s="26">
        <v>145730</v>
      </c>
      <c r="G19" s="26">
        <v>71450</v>
      </c>
      <c r="H19" s="26"/>
      <c r="I19" s="32"/>
      <c r="J19" s="26"/>
      <c r="K19" s="25">
        <f>SUM(K12:K18)</f>
        <v>71450</v>
      </c>
      <c r="L19" s="23"/>
    </row>
    <row r="20" spans="1:13">
      <c r="A20" s="17"/>
      <c r="B20" s="2"/>
      <c r="C20" s="2"/>
      <c r="D20" s="22"/>
      <c r="F20" s="2"/>
      <c r="G20" s="2"/>
      <c r="H20" s="2"/>
      <c r="I20" s="2"/>
      <c r="J20" s="2"/>
      <c r="K20" s="24"/>
    </row>
    <row r="21" spans="1:13">
      <c r="A21" s="17"/>
      <c r="B21" s="56" t="s">
        <v>4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13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3">
      <c r="A23" s="17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3">
      <c r="A24" s="17"/>
      <c r="B24" s="56" t="s">
        <v>3</v>
      </c>
      <c r="C24" s="56"/>
      <c r="D24" s="56"/>
      <c r="E24" s="56"/>
      <c r="F24" s="56"/>
      <c r="G24" s="56"/>
      <c r="H24" s="56"/>
      <c r="I24" s="56"/>
      <c r="J24" s="56"/>
      <c r="K24" s="56"/>
    </row>
    <row r="25" spans="1:13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3">
      <c r="A26" s="17"/>
      <c r="B26" s="2"/>
      <c r="C26" s="2"/>
      <c r="D26" s="2"/>
      <c r="E26" s="2"/>
      <c r="F26" s="2"/>
      <c r="G26" s="2"/>
      <c r="H26" s="2"/>
      <c r="I26" s="2"/>
      <c r="J26" s="16"/>
      <c r="K26" s="2"/>
    </row>
    <row r="27" spans="1:13">
      <c r="A27" s="17"/>
      <c r="B27" s="56" t="s">
        <v>2</v>
      </c>
      <c r="C27" s="56"/>
      <c r="D27" s="56"/>
      <c r="E27" s="56"/>
      <c r="F27" s="56"/>
      <c r="G27" s="56"/>
      <c r="H27" s="56"/>
      <c r="I27" s="56"/>
      <c r="J27" s="56"/>
      <c r="K27" s="56"/>
    </row>
    <row r="28" spans="1:13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3">
      <c r="A29" s="17"/>
      <c r="B29" s="57" t="s">
        <v>1</v>
      </c>
      <c r="C29" s="57"/>
      <c r="D29" s="57"/>
      <c r="E29" s="57"/>
      <c r="F29" s="57"/>
      <c r="G29" s="57"/>
      <c r="H29" s="57"/>
      <c r="I29" s="57"/>
      <c r="J29" s="57"/>
      <c r="K29" s="57"/>
    </row>
    <row r="30" spans="1:13">
      <c r="A30" s="17"/>
      <c r="B30" s="22" t="s">
        <v>0</v>
      </c>
      <c r="C30" s="22"/>
      <c r="D30" s="22"/>
      <c r="E30" s="22"/>
      <c r="F30" s="22"/>
      <c r="G30" s="22"/>
      <c r="H30" s="22"/>
      <c r="I30" s="22"/>
      <c r="J30" s="22"/>
      <c r="K30" s="22"/>
    </row>
    <row r="31" spans="1:13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3">
      <c r="A32" s="17"/>
      <c r="B32" s="2"/>
      <c r="C32" s="58">
        <f>K19</f>
        <v>71450</v>
      </c>
      <c r="D32" s="58"/>
      <c r="E32" s="2"/>
      <c r="F32" s="2"/>
      <c r="G32" s="2"/>
      <c r="H32" s="2"/>
      <c r="I32" s="2"/>
      <c r="J32" s="2"/>
      <c r="K32" s="2"/>
    </row>
    <row r="33" spans="1:12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13"/>
    </row>
    <row r="34" spans="1:12">
      <c r="A34" s="17"/>
      <c r="B34" s="44"/>
      <c r="C34" s="44"/>
      <c r="D34" s="44"/>
      <c r="E34" s="44"/>
      <c r="F34" s="44"/>
      <c r="G34" s="44"/>
      <c r="H34" s="44"/>
      <c r="I34" s="44"/>
      <c r="J34" s="44"/>
      <c r="K34" s="45"/>
      <c r="L34" s="13"/>
    </row>
    <row r="35" spans="1:12">
      <c r="A35" s="17"/>
      <c r="B35" s="59"/>
      <c r="C35" s="59"/>
      <c r="D35" s="59"/>
      <c r="E35" s="59"/>
      <c r="F35" s="21"/>
      <c r="G35" s="20"/>
      <c r="H35" s="20"/>
      <c r="I35" s="20"/>
      <c r="J35" s="20"/>
      <c r="K35" s="20"/>
      <c r="L35" s="13"/>
    </row>
    <row r="36" spans="1:12">
      <c r="A36" s="17"/>
      <c r="B36" s="59"/>
      <c r="C36" s="59"/>
      <c r="D36" s="59"/>
      <c r="E36" s="59"/>
      <c r="F36" s="21"/>
      <c r="G36" s="20"/>
      <c r="H36" s="20"/>
      <c r="I36" s="60"/>
      <c r="J36" s="61"/>
      <c r="K36" s="20"/>
      <c r="L36" s="13"/>
    </row>
    <row r="37" spans="1:12">
      <c r="A37" s="17"/>
      <c r="B37" s="21"/>
      <c r="C37" s="21"/>
      <c r="D37" s="21"/>
      <c r="E37" s="21"/>
      <c r="F37" s="21"/>
      <c r="G37" s="20"/>
      <c r="H37" s="20"/>
      <c r="I37" s="20"/>
      <c r="J37" s="20"/>
      <c r="K37" s="20"/>
      <c r="L37" s="13"/>
    </row>
    <row r="38" spans="1:12">
      <c r="A38" s="17"/>
      <c r="B38" s="21"/>
      <c r="C38" s="21"/>
      <c r="D38" s="21"/>
      <c r="E38" s="21"/>
      <c r="F38" s="21"/>
      <c r="G38" s="20"/>
      <c r="H38" s="20"/>
      <c r="I38" s="20"/>
      <c r="J38" s="20"/>
      <c r="K38" s="20"/>
      <c r="L38" s="13"/>
    </row>
    <row r="39" spans="1:12">
      <c r="A39" s="17"/>
      <c r="B39" s="21"/>
      <c r="C39" s="21"/>
      <c r="D39" s="21"/>
      <c r="E39" s="21"/>
      <c r="F39" s="21"/>
      <c r="G39" s="20"/>
      <c r="H39" s="20"/>
      <c r="I39" s="20"/>
      <c r="J39" s="20"/>
      <c r="K39" s="20"/>
      <c r="L39" s="13"/>
    </row>
    <row r="40" spans="1:12">
      <c r="A40" s="17"/>
      <c r="B40" s="55"/>
      <c r="C40" s="55"/>
      <c r="D40" s="55"/>
      <c r="E40" s="55"/>
      <c r="F40" s="2"/>
      <c r="G40" s="19"/>
      <c r="H40" s="19"/>
      <c r="I40" s="19"/>
      <c r="J40" s="19"/>
      <c r="K40" s="19"/>
      <c r="L40" s="13"/>
    </row>
    <row r="41" spans="1:12">
      <c r="A41" s="17"/>
      <c r="B41" s="55"/>
      <c r="C41" s="55"/>
      <c r="D41" s="55"/>
      <c r="E41" s="55"/>
      <c r="F41" s="2"/>
      <c r="G41" s="19"/>
      <c r="H41" s="19"/>
      <c r="I41" s="19"/>
      <c r="J41" s="19"/>
      <c r="K41" s="19"/>
      <c r="L41" s="13"/>
    </row>
    <row r="42" spans="1:12">
      <c r="A42" s="17"/>
      <c r="B42" s="55"/>
      <c r="C42" s="55"/>
      <c r="D42" s="55"/>
      <c r="E42" s="2"/>
      <c r="F42" s="2"/>
      <c r="G42" s="55"/>
      <c r="H42" s="55"/>
      <c r="I42" s="55"/>
      <c r="J42" s="55"/>
      <c r="K42" s="16"/>
      <c r="L42" s="13"/>
    </row>
    <row r="43" spans="1:12">
      <c r="A43" s="17"/>
      <c r="B43" s="18"/>
      <c r="C43" s="2"/>
      <c r="D43" s="2"/>
      <c r="E43" s="2"/>
      <c r="F43" s="2"/>
      <c r="G43" s="18"/>
      <c r="H43" s="2"/>
      <c r="I43" s="2"/>
      <c r="J43" s="2"/>
      <c r="K43" s="16"/>
      <c r="L43" s="13"/>
    </row>
    <row r="44" spans="1:12">
      <c r="A44" s="17"/>
      <c r="B44" s="2"/>
      <c r="C44" s="2"/>
      <c r="D44" s="2"/>
      <c r="E44" s="2"/>
      <c r="F44" s="2"/>
      <c r="G44" s="2"/>
      <c r="H44" s="2"/>
      <c r="I44" s="2"/>
      <c r="J44" s="2"/>
      <c r="K44" s="16"/>
      <c r="L44" s="13"/>
    </row>
    <row r="45" spans="1:12">
      <c r="C45" s="6"/>
      <c r="D45" s="15"/>
      <c r="E45" s="14"/>
      <c r="F45" s="14"/>
      <c r="G45" s="14"/>
      <c r="K45" s="10"/>
      <c r="L45" s="13"/>
    </row>
    <row r="46" spans="1:12">
      <c r="B46" s="11"/>
      <c r="C46" s="11"/>
      <c r="D46" s="8"/>
      <c r="K46" s="10"/>
      <c r="L46" s="13"/>
    </row>
    <row r="47" spans="1:12">
      <c r="B47" s="11"/>
      <c r="C47" s="11"/>
      <c r="D47" s="8"/>
      <c r="K47" s="10"/>
    </row>
    <row r="48" spans="1:12">
      <c r="A48" s="12"/>
      <c r="B48" s="11"/>
      <c r="C48" s="11"/>
      <c r="D48" s="8"/>
      <c r="K48" s="10"/>
    </row>
    <row r="49" spans="1:15" s="2" customFormat="1">
      <c r="A49" s="9"/>
      <c r="B49" s="1"/>
      <c r="C49" s="1"/>
      <c r="D49" s="1"/>
      <c r="E49" s="1"/>
      <c r="F49" s="1"/>
      <c r="G49" s="1"/>
      <c r="H49" s="1"/>
      <c r="I49" s="1"/>
      <c r="J49" s="1"/>
      <c r="K49" s="10"/>
      <c r="M49" s="1"/>
      <c r="N49" s="1"/>
      <c r="O49" s="1"/>
    </row>
    <row r="50" spans="1:15" s="2" customFormat="1">
      <c r="A50" s="9"/>
      <c r="B50" s="8"/>
      <c r="C50" s="8"/>
      <c r="D50" s="7"/>
      <c r="E50" s="1"/>
      <c r="F50" s="1"/>
      <c r="G50" s="1"/>
      <c r="H50" s="1"/>
      <c r="I50" s="1"/>
      <c r="J50" s="1"/>
      <c r="K50" s="10"/>
      <c r="M50" s="1"/>
      <c r="N50" s="1"/>
      <c r="O50" s="1"/>
    </row>
    <row r="51" spans="1:15" s="2" customFormat="1">
      <c r="A51" s="9"/>
      <c r="B51" s="8"/>
      <c r="C51" s="8"/>
      <c r="D51" s="7"/>
      <c r="E51" s="1"/>
      <c r="F51" s="1"/>
      <c r="G51" s="1"/>
      <c r="H51" s="1"/>
      <c r="I51" s="1"/>
      <c r="J51" s="1"/>
      <c r="K51" s="1"/>
      <c r="M51" s="1"/>
      <c r="N51" s="1"/>
      <c r="O51" s="1"/>
    </row>
    <row r="52" spans="1:15" s="2" customFormat="1">
      <c r="A52" s="3"/>
      <c r="B52" s="8"/>
      <c r="C52" s="8"/>
      <c r="D52" s="7"/>
      <c r="E52" s="1"/>
      <c r="F52" s="1"/>
      <c r="G52" s="1"/>
      <c r="H52" s="1"/>
      <c r="I52" s="1"/>
      <c r="J52" s="1"/>
      <c r="K52" s="1"/>
      <c r="M52" s="1"/>
      <c r="N52" s="1"/>
      <c r="O52" s="1"/>
    </row>
    <row r="53" spans="1:15" s="2" customFormat="1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N53" s="1"/>
      <c r="O53" s="1"/>
    </row>
    <row r="54" spans="1:15" s="2" customFormat="1">
      <c r="A54" s="3"/>
      <c r="B54" s="1"/>
      <c r="C54" s="6"/>
      <c r="D54" s="1"/>
      <c r="E54" s="1"/>
      <c r="F54" s="1"/>
      <c r="G54" s="1"/>
      <c r="H54" s="1"/>
      <c r="I54" s="1"/>
      <c r="J54" s="1"/>
      <c r="K54" s="1"/>
      <c r="M54" s="1"/>
      <c r="N54" s="1"/>
      <c r="O54" s="1"/>
    </row>
    <row r="55" spans="1:15">
      <c r="A55" s="5"/>
    </row>
    <row r="56" spans="1:15" s="2" customFormat="1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N56" s="1"/>
      <c r="O56" s="1"/>
    </row>
    <row r="57" spans="1:15">
      <c r="A57" s="4"/>
    </row>
  </sheetData>
  <sheetProtection selectLockedCells="1" selectUnlockedCells="1"/>
  <mergeCells count="20">
    <mergeCell ref="B40:E41"/>
    <mergeCell ref="B42:D42"/>
    <mergeCell ref="G42:J42"/>
    <mergeCell ref="B21:K21"/>
    <mergeCell ref="B24:K24"/>
    <mergeCell ref="B27:K27"/>
    <mergeCell ref="B29:K29"/>
    <mergeCell ref="C32:D32"/>
    <mergeCell ref="B35:E36"/>
    <mergeCell ref="I36:J36"/>
    <mergeCell ref="A4:K4"/>
    <mergeCell ref="A5:K5"/>
    <mergeCell ref="A6:K6"/>
    <mergeCell ref="B8:K8"/>
    <mergeCell ref="A10:A11"/>
    <mergeCell ref="B10:B11"/>
    <mergeCell ref="C10:C11"/>
    <mergeCell ref="D10:D11"/>
    <mergeCell ref="I10:I11"/>
    <mergeCell ref="E11:H11"/>
  </mergeCells>
  <pageMargins left="0.78740157480314965" right="0.39370078740157483" top="0.15748031496062992" bottom="0.39370078740157483" header="0.51181102362204722" footer="0.51181102362204722"/>
  <pageSetup paperSize="9" scale="73" firstPageNumber="0" orientation="landscape" r:id="rId1"/>
  <headerFooter alignWithMargins="0"/>
  <legacyDrawing r:id="rId2"/>
  <oleObjects>
    <oleObject progId="Microsoft Equation 3.0" shapeId="7169" r:id="rId3"/>
    <oleObject progId="Microsoft Equation 3.0" shapeId="7170" r:id="rId4"/>
    <oleObject progId="Microsoft Equation 3.0" shapeId="7171" r:id="rId5"/>
    <oleObject progId="Microsoft Equation 3.0" shapeId="7172" r:id="rId6"/>
    <oleObject progId="Microsoft Equation 3.0" shapeId="7173" r:id="rId7"/>
    <oleObject progId="Microsoft Equation 3.0" shapeId="7174" r:id="rId8"/>
    <oleObject progId="Microsoft Equation 3.0" shapeId="7175" r:id="rId9"/>
    <oleObject progId="Microsoft Equation 3.0" shapeId="7176" r:id="rId10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посуда п4</vt:lpstr>
      <vt:lpstr>'посуда п4'!Область_печати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ik29-iiho3</dc:creator>
  <cp:lastModifiedBy>ik29-po1</cp:lastModifiedBy>
  <cp:lastPrinted>2026-02-18T01:11:46Z</cp:lastPrinted>
  <dcterms:created xsi:type="dcterms:W3CDTF">2024-09-13T04:51:39Z</dcterms:created>
  <dcterms:modified xsi:type="dcterms:W3CDTF">2026-10-13T04:42:18Z</dcterms:modified>
</cp:coreProperties>
</file>