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rohimenko\Desktop\ЗАКУПКИ 2026\ГК 38.2026 Контур\"/>
    </mc:Choice>
  </mc:AlternateContent>
  <bookViews>
    <workbookView xWindow="0" yWindow="0" windowWidth="28800" windowHeight="12435"/>
  </bookViews>
  <sheets>
    <sheet name="обоснование " sheetId="1" r:id="rId1"/>
  </sheets>
  <calcPr calcId="152511"/>
</workbook>
</file>

<file path=xl/calcChain.xml><?xml version="1.0" encoding="utf-8"?>
<calcChain xmlns="http://schemas.openxmlformats.org/spreadsheetml/2006/main">
  <c r="J11" i="1" l="1"/>
  <c r="K11" i="1" s="1"/>
  <c r="J10" i="1"/>
  <c r="K10" i="1" s="1"/>
  <c r="H11" i="1"/>
  <c r="I11" i="1" s="1"/>
  <c r="H10" i="1"/>
  <c r="I10" i="1" s="1"/>
  <c r="K12" i="1" l="1"/>
</calcChain>
</file>

<file path=xl/sharedStrings.xml><?xml version="1.0" encoding="utf-8"?>
<sst xmlns="http://schemas.openxmlformats.org/spreadsheetml/2006/main" count="29" uniqueCount="28">
  <si>
    <t>Обоснование начальной (максимальной) цены контракта</t>
  </si>
  <si>
    <r>
      <t xml:space="preserve">Используемый метод определения НМЦК с обоснованием: </t>
    </r>
    <r>
      <rPr>
        <sz val="12"/>
        <color rgb="FF000000"/>
        <rFont val="Arial"/>
      </rPr>
      <t>Применен метод сопоставимых рыночных цен (анализа рынка) в соответствии со ст. 22 Федерального закона от 05 апреля 2013 г. № 44-ФЗ «О контрактной системе в сфере закупок товаров, работ, услуг для обеспечения государственных и муниципальных нужд» как наиболее подходящий при данном объекте закупки в связи с существенным различием цен на товары Поставщиков.</t>
    </r>
  </si>
  <si>
    <t>№ п/п</t>
  </si>
  <si>
    <t>Наименование объекта закупки</t>
  </si>
  <si>
    <t>Ед.изм.</t>
  </si>
  <si>
    <t>Цена за ед. изм. (включает в себя стоимость Товара, стоимость упаковки Товара, стоимость поставки до места доставки, стоимость погрузочно-разгрузочных работ, налоги, сборы и другие обязательные платежи), руб.</t>
  </si>
  <si>
    <t>Средняя арифметическая цена за единицу &lt;ц&gt;</t>
  </si>
  <si>
    <t>Коэффициент вариации цен &lt;V&gt;, %</t>
  </si>
  <si>
    <t>Цена за единицу измерения, руб.*</t>
  </si>
  <si>
    <t>НМЦК, руб.</t>
  </si>
  <si>
    <t>Поставщик №1</t>
  </si>
  <si>
    <t>Поставщик №2</t>
  </si>
  <si>
    <t>Поставщик №3</t>
  </si>
  <si>
    <r>
      <rPr>
        <sz val="12"/>
        <color rgb="FF000000"/>
        <rFont val="Times New Roman"/>
      </rPr>
      <t>Услуги по с</t>
    </r>
    <r>
      <rPr>
        <sz val="12"/>
        <color rgb="FF000000"/>
        <rFont val="Times New Roman"/>
      </rPr>
      <t>опровождению программы для ЭВМ «</t>
    </r>
    <r>
      <rPr>
        <sz val="12"/>
        <color rgb="FF000000"/>
        <rFont val="Times New Roman"/>
      </rPr>
      <t>Контур.Экстерн</t>
    </r>
    <r>
      <rPr>
        <sz val="12"/>
        <color rgb="FF000000"/>
        <rFont val="Times New Roman"/>
      </rPr>
      <t>»</t>
    </r>
    <r>
      <rPr>
        <sz val="12"/>
        <color rgb="FF000000"/>
        <rFont val="Times New Roman"/>
      </rPr>
      <t xml:space="preserve"> (техническая поддержка в виде абонентского обслуживания) по тарифному плану “Бюджетник плюс” на 1 год</t>
    </r>
  </si>
  <si>
    <r>
      <rPr>
        <sz val="12"/>
        <color rgb="FF000000"/>
        <rFont val="Times New Roman"/>
      </rPr>
      <t>шт.</t>
    </r>
  </si>
  <si>
    <t>ИТОГО:</t>
  </si>
  <si>
    <t xml:space="preserve">* </t>
  </si>
  <si>
    <r>
      <rPr>
        <sz val="10"/>
        <color rgb="FF000000"/>
        <rFont val="Arial"/>
      </rPr>
      <t>Для учреждения выбрана минимальная цена за единицу измерения</t>
    </r>
  </si>
  <si>
    <r>
      <rPr>
        <sz val="10"/>
        <color rgb="FF000000"/>
        <rFont val="Arial"/>
      </rPr>
      <t xml:space="preserve">  - </t>
    </r>
    <r>
      <rPr>
        <sz val="10"/>
        <color rgb="FF000000"/>
        <rFont val="Arial"/>
      </rPr>
      <t>НМЦК, определяемая методом сопоставимых рыночных цен (анализа рынка);</t>
    </r>
  </si>
  <si>
    <r>
      <rPr>
        <sz val="10"/>
        <color rgb="FF000000"/>
        <rFont val="Arial"/>
      </rPr>
      <t xml:space="preserve">v - </t>
    </r>
    <r>
      <rPr>
        <sz val="10"/>
        <color rgb="FF000000"/>
        <rFont val="Arial"/>
      </rPr>
      <t xml:space="preserve">количество (объем) закупаемого товара (работы, услуги); </t>
    </r>
  </si>
  <si>
    <r>
      <rPr>
        <sz val="10"/>
        <color rgb="FF000000"/>
        <rFont val="Arial"/>
      </rPr>
      <t xml:space="preserve">n - </t>
    </r>
    <r>
      <rPr>
        <sz val="10"/>
        <color rgb="FF000000"/>
        <rFont val="Arial"/>
      </rPr>
      <t xml:space="preserve">количество значений, используемых в расчете; </t>
    </r>
  </si>
  <si>
    <r>
      <rPr>
        <sz val="10"/>
        <color rgb="FF000000"/>
        <rFont val="Arial"/>
      </rPr>
      <t xml:space="preserve">i - </t>
    </r>
    <r>
      <rPr>
        <sz val="10"/>
        <color rgb="FF000000"/>
        <rFont val="Arial"/>
      </rPr>
      <t>номер источника ценовой информации;</t>
    </r>
  </si>
  <si>
    <r>
      <rPr>
        <i/>
        <sz val="10"/>
        <color theme="1"/>
        <rFont val="Arial"/>
      </rPr>
      <t>ц I</t>
    </r>
    <r>
      <rPr>
        <sz val="10"/>
        <color rgb="FF000000"/>
        <rFont val="Arial"/>
      </rPr>
      <t xml:space="preserve"> - </t>
    </r>
    <r>
      <rPr>
        <sz val="10"/>
        <color rgb="FF000000"/>
        <rFont val="Arial"/>
      </rPr>
      <t>цена единицы товара, работы, услуги, представленная в источнике с номером</t>
    </r>
  </si>
  <si>
    <r>
      <rPr>
        <b/>
        <sz val="12"/>
        <color rgb="FF000000"/>
        <rFont val="Times New Roman"/>
      </rPr>
      <t>Расчет произвел</t>
    </r>
  </si>
  <si>
    <r>
      <rPr>
        <b/>
        <sz val="12"/>
        <color rgb="FF000000"/>
        <rFont val="Times New Roman"/>
      </rPr>
      <t>Т.Н. Трохименко</t>
    </r>
  </si>
  <si>
    <r>
      <t>Право и</t>
    </r>
    <r>
      <rPr>
        <sz val="12"/>
        <color rgb="FF000000"/>
        <rFont val="Times New Roman"/>
      </rPr>
      <t>спользования программы для ЭВМ «</t>
    </r>
    <r>
      <rPr>
        <sz val="12"/>
        <color rgb="FF000000"/>
        <rFont val="Times New Roman"/>
      </rPr>
      <t>Контур.Экстерн</t>
    </r>
    <r>
      <rPr>
        <sz val="12"/>
        <color rgb="FF000000"/>
        <rFont val="Times New Roman"/>
      </rPr>
      <t>» по тарифному плану «Бюджетник плюс»</t>
    </r>
    <r>
      <rPr>
        <sz val="12"/>
        <color rgb="FF000000"/>
        <rFont val="Times New Roman"/>
      </rPr>
      <t xml:space="preserve"> на 1 год, с применением встроенных в серт</t>
    </r>
    <r>
      <rPr>
        <sz val="12"/>
        <color rgb="FF000000"/>
        <rFont val="Times New Roman"/>
      </rPr>
      <t>ификат/ключевой контейнер СКЗИ «</t>
    </r>
    <r>
      <rPr>
        <sz val="12"/>
        <color rgb="FF000000"/>
        <rFont val="Times New Roman"/>
      </rPr>
      <t>КриптоПро</t>
    </r>
    <r>
      <rPr>
        <sz val="12"/>
        <color rgb="FF000000"/>
        <rFont val="Times New Roman"/>
      </rPr>
      <t xml:space="preserve"> CSP»</t>
    </r>
  </si>
  <si>
    <t>Кол-во</t>
  </si>
  <si>
    <t>Главный специалист - эксперт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</si>
</sst>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</font>
    <font>
      <sz val="12"/>
      <color rgb="FF000000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0"/>
      <color theme="1"/>
      <name val="Arial"/>
    </font>
    <font>
      <i/>
      <sz val="12"/>
      <color theme="1"/>
      <name val="Arial"/>
    </font>
    <font>
      <sz val="11"/>
      <color rgb="FF000000"/>
      <name val="Times New Roman"/>
    </font>
    <font>
      <sz val="12"/>
      <color rgb="FF000000"/>
      <name val="XO Thames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2"/>
      <color rgb="FF000000"/>
      <name val="XO Thames"/>
    </font>
    <font>
      <sz val="13"/>
      <color rgb="FF000000"/>
      <name val="Arial"/>
    </font>
    <font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center" vertical="center" wrapText="1"/>
    </xf>
    <xf numFmtId="10" fontId="1" fillId="0" borderId="0" xfId="0" applyNumberFormat="1" applyFont="1"/>
    <xf numFmtId="0" fontId="8" fillId="0" borderId="0" xfId="0" applyNumberFormat="1" applyFont="1"/>
    <xf numFmtId="0" fontId="9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0" fillId="0" borderId="0" xfId="0" applyFont="1"/>
    <xf numFmtId="0" fontId="11" fillId="0" borderId="0" xfId="0" applyNumberFormat="1" applyFont="1" applyAlignment="1">
      <alignment horizontal="left" vertical="center" wrapText="1"/>
    </xf>
    <xf numFmtId="0" fontId="11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center" vertical="center" wrapText="1"/>
    </xf>
    <xf numFmtId="0" fontId="11" fillId="0" borderId="0" xfId="0" applyNumberFormat="1" applyFont="1"/>
    <xf numFmtId="0" fontId="2" fillId="0" borderId="0" xfId="0" applyNumberFormat="1" applyFont="1"/>
    <xf numFmtId="0" fontId="13" fillId="0" borderId="0" xfId="0" applyFont="1"/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/>
    <xf numFmtId="0" fontId="14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66749" y="6248399"/>
    <xdr:ext cx="2152650" cy="447675"/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66749" y="6248399"/>
          <a:ext cx="2152650" cy="44767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workbookViewId="0">
      <selection activeCell="A25" sqref="A1:K25"/>
    </sheetView>
  </sheetViews>
  <sheetFormatPr defaultColWidth="9" defaultRowHeight="15" x14ac:dyDescent="0.2"/>
  <cols>
    <col min="1" max="1" width="4.5703125" style="1" customWidth="1"/>
    <col min="2" max="2" width="51.5703125" style="1" customWidth="1"/>
    <col min="3" max="3" width="11.7109375" style="1" customWidth="1"/>
    <col min="4" max="4" width="12" style="1" customWidth="1"/>
    <col min="5" max="5" width="19.5703125" style="1" customWidth="1"/>
    <col min="6" max="6" width="20.5703125" style="1" customWidth="1"/>
    <col min="7" max="7" width="19.7109375" style="1" customWidth="1"/>
    <col min="8" max="10" width="18.5703125" style="1" customWidth="1"/>
    <col min="11" max="11" width="21.85546875" style="1" customWidth="1"/>
    <col min="12" max="12" width="9" style="1" customWidth="1"/>
    <col min="13" max="16384" width="9" style="1"/>
  </cols>
  <sheetData>
    <row r="1" spans="1:11" x14ac:dyDescent="0.2">
      <c r="K1" s="2"/>
    </row>
    <row r="2" spans="1:11" ht="15.75" x14ac:dyDescent="0.25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</row>
    <row r="3" spans="1:11" ht="15.75" x14ac:dyDescent="0.25"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53.25" customHeight="1" x14ac:dyDescent="0.2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6" spans="1:11" ht="79.5" customHeight="1" x14ac:dyDescent="0.2">
      <c r="A6" s="46" t="s">
        <v>2</v>
      </c>
      <c r="B6" s="46" t="s">
        <v>3</v>
      </c>
      <c r="C6" s="46" t="s">
        <v>4</v>
      </c>
      <c r="D6" s="46" t="s">
        <v>26</v>
      </c>
      <c r="E6" s="46" t="s">
        <v>5</v>
      </c>
      <c r="F6" s="51"/>
      <c r="G6" s="52"/>
      <c r="H6" s="46" t="s">
        <v>6</v>
      </c>
      <c r="I6" s="46" t="s">
        <v>7</v>
      </c>
      <c r="J6" s="46" t="s">
        <v>8</v>
      </c>
      <c r="K6" s="46" t="s">
        <v>9</v>
      </c>
    </row>
    <row r="7" spans="1:11" ht="72" customHeight="1" x14ac:dyDescent="0.2">
      <c r="A7" s="47"/>
      <c r="B7" s="47"/>
      <c r="C7" s="47"/>
      <c r="D7" s="47"/>
      <c r="E7" s="5" t="s">
        <v>10</v>
      </c>
      <c r="F7" s="5" t="s">
        <v>11</v>
      </c>
      <c r="G7" s="5" t="s">
        <v>12</v>
      </c>
      <c r="H7" s="47"/>
      <c r="I7" s="47"/>
      <c r="J7" s="47"/>
      <c r="K7" s="47"/>
    </row>
    <row r="8" spans="1:11" ht="23.2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</row>
    <row r="9" spans="1:11" ht="27.75" customHeight="1" x14ac:dyDescent="0.2">
      <c r="A9" s="6"/>
      <c r="B9" s="48"/>
      <c r="C9" s="49"/>
      <c r="D9" s="49"/>
      <c r="E9" s="49"/>
      <c r="F9" s="49"/>
      <c r="G9" s="49"/>
      <c r="H9" s="49"/>
      <c r="I9" s="49"/>
      <c r="J9" s="49"/>
      <c r="K9" s="50"/>
    </row>
    <row r="10" spans="1:11" ht="76.5" customHeight="1" x14ac:dyDescent="0.2">
      <c r="A10" s="6">
        <v>1</v>
      </c>
      <c r="B10" s="7" t="s">
        <v>25</v>
      </c>
      <c r="C10" s="8" t="s">
        <v>14</v>
      </c>
      <c r="D10" s="8">
        <v>1</v>
      </c>
      <c r="E10" s="9">
        <v>11111.11</v>
      </c>
      <c r="F10" s="9">
        <v>12555.55</v>
      </c>
      <c r="G10" s="9">
        <v>12777.78</v>
      </c>
      <c r="H10" s="10">
        <f>(E10+F10+G10)/3</f>
        <v>12148.146666666667</v>
      </c>
      <c r="I10" s="11">
        <f>IF(AND(H10&gt;0, COUNT(E10:G10)&gt;1), ((IF(E10&lt;&gt;"", (E10-H10)^2, 0)+IF(F10&lt;&gt;"", (F10-H10)^2, 0)+IF(G10&lt;&gt;"", (G10-H10)^2, 0))/(COUNT(E10:G10)-1))^0.5/H10, "")</f>
        <v>7.4492654643408845E-2</v>
      </c>
      <c r="J10" s="12">
        <f>12148.15</f>
        <v>12148.15</v>
      </c>
      <c r="K10" s="9">
        <f>J10*D10</f>
        <v>12148.15</v>
      </c>
    </row>
    <row r="11" spans="1:11" ht="66" customHeight="1" x14ac:dyDescent="0.2">
      <c r="A11" s="6">
        <v>2</v>
      </c>
      <c r="B11" s="7" t="s">
        <v>13</v>
      </c>
      <c r="C11" s="8" t="s">
        <v>14</v>
      </c>
      <c r="D11" s="8">
        <v>1</v>
      </c>
      <c r="E11" s="9">
        <v>3388.89</v>
      </c>
      <c r="F11" s="9">
        <v>3829.45</v>
      </c>
      <c r="G11" s="9">
        <v>3897.23</v>
      </c>
      <c r="H11" s="10">
        <f>(E11+F11+G11)/3</f>
        <v>3705.19</v>
      </c>
      <c r="I11" s="11">
        <f>IF(AND(H11&gt;0, COUNT(E11:G11)&gt;1), ((IF(E11&lt;&gt;"", (E11-H11)^2, 0)+IF(F11&lt;&gt;"", (F11-H11)^2, 0)+IF(G11&lt;&gt;"", (G11-H11)^2, 0))/(COUNT(E11:G11)-1))^0.5/H11, "")</f>
        <v>7.4493431602986715E-2</v>
      </c>
      <c r="J11" s="12">
        <f>3705.19</f>
        <v>3705.19</v>
      </c>
      <c r="K11" s="9">
        <f>J11*D11</f>
        <v>3705.19</v>
      </c>
    </row>
    <row r="12" spans="1:11" ht="27.75" customHeight="1" x14ac:dyDescent="0.2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2"/>
      <c r="K12" s="13">
        <f>K11+K10</f>
        <v>15853.34</v>
      </c>
    </row>
    <row r="13" spans="1:11" ht="44.25" customHeight="1" x14ac:dyDescent="0.2">
      <c r="A13" s="14"/>
      <c r="B13" s="14"/>
      <c r="C13" s="14"/>
      <c r="D13" s="14"/>
      <c r="E13" s="15"/>
      <c r="F13" s="14"/>
      <c r="G13" s="14"/>
      <c r="H13" s="14"/>
      <c r="I13" s="14"/>
      <c r="J13" s="14"/>
      <c r="K13" s="15"/>
    </row>
    <row r="14" spans="1:11" ht="33" customHeight="1" x14ac:dyDescent="0.2">
      <c r="A14" s="16" t="s">
        <v>16</v>
      </c>
      <c r="B14" s="17" t="s">
        <v>17</v>
      </c>
      <c r="C14" s="17"/>
      <c r="D14" s="17"/>
      <c r="E14" s="18"/>
      <c r="F14" s="18"/>
      <c r="G14" s="18"/>
      <c r="H14" s="16"/>
      <c r="I14" s="16"/>
      <c r="J14" s="16"/>
      <c r="K14" s="19"/>
    </row>
    <row r="15" spans="1:11" ht="18.75" customHeight="1" x14ac:dyDescent="0.2">
      <c r="A15" s="20"/>
      <c r="B15" s="21"/>
      <c r="C15" s="22"/>
      <c r="D15" s="22"/>
      <c r="E15" s="22"/>
    </row>
    <row r="16" spans="1:11" x14ac:dyDescent="0.2">
      <c r="B16" s="22"/>
      <c r="C16" s="23"/>
      <c r="D16" s="23"/>
      <c r="E16" s="22"/>
    </row>
    <row r="17" spans="1:11" x14ac:dyDescent="0.2">
      <c r="B17" s="22" t="s">
        <v>18</v>
      </c>
      <c r="C17" s="23"/>
      <c r="D17" s="23"/>
      <c r="E17" s="22"/>
    </row>
    <row r="18" spans="1:11" x14ac:dyDescent="0.2">
      <c r="A18" s="20"/>
      <c r="B18" s="22" t="s">
        <v>19</v>
      </c>
      <c r="C18" s="24"/>
      <c r="D18" s="24"/>
      <c r="E18" s="24"/>
      <c r="F18" s="20"/>
      <c r="G18" s="20"/>
      <c r="H18" s="20"/>
      <c r="I18" s="20"/>
      <c r="J18" s="20"/>
      <c r="K18" s="20"/>
    </row>
    <row r="19" spans="1:11" x14ac:dyDescent="0.2">
      <c r="B19" s="22" t="s">
        <v>20</v>
      </c>
      <c r="C19" s="22"/>
      <c r="D19" s="22"/>
      <c r="E19" s="22"/>
    </row>
    <row r="20" spans="1:11" x14ac:dyDescent="0.2">
      <c r="B20" s="22" t="s">
        <v>21</v>
      </c>
      <c r="C20" s="22"/>
      <c r="D20" s="22"/>
      <c r="E20" s="22"/>
    </row>
    <row r="21" spans="1:11" x14ac:dyDescent="0.2">
      <c r="A21" s="25"/>
      <c r="B21" s="26" t="s">
        <v>22</v>
      </c>
      <c r="C21" s="22"/>
      <c r="D21" s="22"/>
      <c r="E21" s="22"/>
    </row>
    <row r="23" spans="1:11" s="27" customForma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28"/>
    </row>
    <row r="24" spans="1:11" s="27" customFormat="1" ht="20.25" customHeight="1" x14ac:dyDescent="0.2">
      <c r="A24" s="29"/>
      <c r="B24" s="30" t="s">
        <v>23</v>
      </c>
      <c r="C24" s="31"/>
      <c r="D24" s="31"/>
      <c r="E24" s="31"/>
      <c r="F24" s="32"/>
      <c r="G24" s="32"/>
      <c r="K24" s="28"/>
    </row>
    <row r="25" spans="1:11" ht="15.75" x14ac:dyDescent="0.25">
      <c r="B25" s="33" t="s">
        <v>27</v>
      </c>
      <c r="C25" s="34"/>
      <c r="D25" s="34"/>
      <c r="E25" s="35"/>
      <c r="F25" s="34"/>
      <c r="G25" s="33" t="s">
        <v>24</v>
      </c>
    </row>
    <row r="26" spans="1:11" ht="9.75" customHeight="1" x14ac:dyDescent="0.2"/>
    <row r="27" spans="1:11" s="36" customFormat="1" ht="23.25" customHeight="1" x14ac:dyDescent="0.25">
      <c r="B27" s="37"/>
    </row>
    <row r="28" spans="1:11" s="36" customFormat="1" ht="16.5" x14ac:dyDescent="0.25">
      <c r="B28" s="37"/>
      <c r="I28" s="38"/>
    </row>
    <row r="29" spans="1:11" s="39" customFormat="1" x14ac:dyDescent="0.25"/>
    <row r="30" spans="1:11" s="39" customFormat="1" x14ac:dyDescent="0.25"/>
    <row r="31" spans="1:11" s="39" customFormat="1" ht="33.75" customHeight="1" x14ac:dyDescent="0.25">
      <c r="A31" s="43"/>
      <c r="B31" s="43"/>
      <c r="C31" s="43"/>
      <c r="D31" s="43"/>
      <c r="E31" s="43"/>
      <c r="F31" s="43"/>
      <c r="G31" s="43"/>
    </row>
  </sheetData>
  <mergeCells count="15">
    <mergeCell ref="A12:J12"/>
    <mergeCell ref="A23:J23"/>
    <mergeCell ref="A31:G31"/>
    <mergeCell ref="B2:K2"/>
    <mergeCell ref="A4:K4"/>
    <mergeCell ref="K6:K7"/>
    <mergeCell ref="J6:J7"/>
    <mergeCell ref="B9:K9"/>
    <mergeCell ref="I6:I7"/>
    <mergeCell ref="H6:H7"/>
    <mergeCell ref="C6:C7"/>
    <mergeCell ref="B6:B7"/>
    <mergeCell ref="A6:A7"/>
    <mergeCell ref="D6:D7"/>
    <mergeCell ref="E6:G6"/>
  </mergeCells>
  <pageMargins left="0.23622046411037401" right="0.23622046411037401" top="0.55118107795715299" bottom="0.51181101799011197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 Николаевна Трохименко</cp:lastModifiedBy>
  <cp:lastPrinted>2026-10-09T04:18:15Z</cp:lastPrinted>
  <dcterms:modified xsi:type="dcterms:W3CDTF">2026-10-09T04:18:27Z</dcterms:modified>
</cp:coreProperties>
</file>