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Лист2" sheetId="1" state="visible" r:id="rId1"/>
    <sheet name="ОБОСНОВАНИЕ 2026 (+)" sheetId="2" state="visible" r:id="rId2"/>
  </sheets>
  <calcPr/>
</workbook>
</file>

<file path=xl/sharedStrings.xml><?xml version="1.0" encoding="utf-8"?>
<sst xmlns="http://schemas.openxmlformats.org/spreadsheetml/2006/main" count="37" uniqueCount="37">
  <si>
    <t xml:space="preserve">ОБОСНОВАНИЕ НАЧАЛЬНОЙ (МАКСИМАЛЬНОЙ) ЦЕНЫ КОНТРАКТА</t>
  </si>
  <si>
    <t xml:space="preserve">Основные характеристики объекта закупки</t>
  </si>
  <si>
    <t xml:space="preserve">Оказание услуг по погрузке-выгрузке, перевозке, перемещению, укладке архивных коробов с документами</t>
  </si>
  <si>
    <t xml:space="preserve">Используемый метод определения цены контракта с обоснованием:</t>
  </si>
  <si>
    <t xml:space="preserve">Начальная (максимальная) цена контракта определяется методом сопоставимых рыночных цен 
(анализа рынка) в соответствии с частями 6, 7 статьи 22 Федерального закона от 05.04.2013  № 44-ФЗ 
«О контрактной системе в сфере закупок товаров, работ, услуг для обеспечения государственных и муниципальных нужд»</t>
  </si>
  <si>
    <r>
      <rPr>
        <b/>
        <sz val="14"/>
        <color theme="1"/>
        <rFont val="Times New Roman"/>
      </rPr>
      <t xml:space="preserve">Расчет цены контракта по методу сопоставимых рыночных цен (анализа рынка):</t>
    </r>
    <r>
      <rPr>
        <sz val="14"/>
        <color theme="1"/>
        <rFont val="Times New Roman"/>
      </rPr>
      <t xml:space="preserve">
Начальная максимальная цена контракта определяется без применения корректирующих индексов и коэффициентов по формуле:
НМЦКрын – НМЦК, определяемая методом сопоставимых рыночных цен (анализа рынка);
где:
v - количество (объем) закупаемого товара (работы, услуги);
n - количество значений, используемых в расчете;
i - номер источника ценовой информации;
цi - цена единицы товара, работы, услуги, представленная в источнике с номером i.
</t>
    </r>
  </si>
  <si>
    <t xml:space="preserve">Код услуги/ операции</t>
  </si>
  <si>
    <t xml:space="preserve">Наименование
 объекта 
закупки</t>
  </si>
  <si>
    <t xml:space="preserve">Единица измерения товара</t>
  </si>
  <si>
    <t xml:space="preserve">Количество,
 кв.м</t>
  </si>
  <si>
    <t xml:space="preserve">                                                           Расчет начальной (максимальной) цены контракта</t>
  </si>
  <si>
    <t xml:space="preserve">Коммерческое
 предложение
 № 1 от 06.10.2026
№ 06-491
</t>
  </si>
  <si>
    <t xml:space="preserve">Коммерческое
 предложение 
№ 2 от 07.10.2026
№ 06-493
</t>
  </si>
  <si>
    <t xml:space="preserve">Коммерческое
 предложение 
№ 3 от 8.10.2026
№ 06-501</t>
  </si>
  <si>
    <t xml:space="preserve">Средняя стоимость за единицу товара, руб.</t>
  </si>
  <si>
    <t xml:space="preserve">Общая 
средняя 
стоимость, руб.</t>
  </si>
  <si>
    <t xml:space="preserve">Среднее 
квадратичное
 отклонение 
 за единицу 
товара, руб.  </t>
  </si>
  <si>
    <t xml:space="preserve">Коэффициент
 вариации</t>
  </si>
  <si>
    <t xml:space="preserve">Стоимость единицы товара, (руб.)
</t>
  </si>
  <si>
    <t xml:space="preserve">Общая стоимость единицы товара,  (руб.)</t>
  </si>
  <si>
    <t>1.</t>
  </si>
  <si>
    <t xml:space="preserve">Оказание
услуг по погрузке-разгрузке, перемещению, укладке архивных коробов с документами</t>
  </si>
  <si>
    <t xml:space="preserve">чел.
час</t>
  </si>
  <si>
    <t>2.</t>
  </si>
  <si>
    <t xml:space="preserve">Перевозка архивных коробов с документами  грузовым автотранспортом</t>
  </si>
  <si>
    <t>час</t>
  </si>
  <si>
    <t>Итого:</t>
  </si>
  <si>
    <t xml:space="preserve">Определена однородность совокупности значений выявленных цен, используемых в расчете цены контракта, по формуле:</t>
  </si>
  <si>
    <t xml:space="preserve">V= σ /(&lt; ц  &gt;)×100 ,     где:  V  "−" коэффициент вариации;</t>
  </si>
  <si>
    <t xml:space="preserve">                                                         - среднее квадратичное отклонение</t>
  </si>
  <si>
    <t>где:</t>
  </si>
  <si>
    <r>
      <rPr>
        <i/>
        <sz val="14"/>
        <rFont val="Z003"/>
      </rPr>
      <t xml:space="preserve"> </t>
    </r>
    <r>
      <rPr>
        <i/>
        <sz val="14"/>
        <rFont val="Times New Roman"/>
      </rPr>
      <t xml:space="preserve">ц_i </t>
    </r>
    <r>
      <rPr>
        <sz val="14"/>
        <rFont val="Times New Roman"/>
      </rPr>
      <t xml:space="preserve">- цена единицы товара, работы, услуги, представленная в источнике с номером i.</t>
    </r>
  </si>
  <si>
    <r>
      <rPr>
        <sz val="14"/>
        <rFont val="Times New Roman"/>
      </rPr>
      <t>&lt;</t>
    </r>
    <r>
      <rPr>
        <i/>
        <sz val="14"/>
        <rFont val="Times New Roman"/>
      </rPr>
      <t>ц</t>
    </r>
    <r>
      <rPr>
        <sz val="14"/>
        <rFont val="Times New Roman"/>
      </rPr>
      <t xml:space="preserve">&gt;− средняя арифметическая величина цены единицы товара, работы, услуги;</t>
    </r>
  </si>
  <si>
    <r>
      <rPr>
        <i/>
        <sz val="14"/>
        <rFont val="Times New Roman"/>
      </rPr>
      <t>n</t>
    </r>
    <r>
      <rPr>
        <sz val="14"/>
        <rFont val="Times New Roman"/>
      </rPr>
      <t xml:space="preserve"> − количество значений, используемых в расчете.</t>
    </r>
  </si>
  <si>
    <t xml:space="preserve">В результате применения метода сопоставимых рыночных цен (анализа рынка) в качестве начальной (максимальной) цены контракта принимаем 70 700 (семьдесят тысяч семьсот) рублей 22 копейки.
</t>
  </si>
  <si>
    <t xml:space="preserve">                                     Дата подготовки обоснования цены контракта: 8.10.2026</t>
  </si>
  <si>
    <t xml:space="preserve">              Заместитель директора Департамента финансовых и имущественных отношений  - главный бухгалтер                                            М.В. Миронова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</si>
</sst>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sz val="14.000000"/>
      <color theme="1"/>
      <name val="Calibri"/>
      <scheme val="minor"/>
    </font>
    <font>
      <b/>
      <i/>
      <sz val="14.000000"/>
      <color theme="1"/>
      <name val="Calibri"/>
      <scheme val="minor"/>
    </font>
    <font>
      <b/>
      <sz val="14.000000"/>
      <color theme="1"/>
      <name val="Times New Roman"/>
    </font>
    <font>
      <sz val="14.000000"/>
      <color theme="1"/>
      <name val="Times New Roman"/>
    </font>
    <font>
      <sz val="11.000000"/>
      <color theme="1"/>
      <name val="Times New Roman"/>
    </font>
    <font>
      <sz val="14.000000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4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4">
    <xf fontId="0" fillId="0" borderId="0" numFmtId="0" xfId="0"/>
    <xf fontId="0" fillId="0" borderId="0" numFmtId="0" xfId="0"/>
    <xf fontId="1" fillId="0" borderId="0" numFmtId="0" xfId="0" applyFont="1"/>
    <xf fontId="1" fillId="0" borderId="0" numFmtId="0" xfId="0" applyFont="1" applyAlignment="1">
      <alignment wrapText="1"/>
    </xf>
    <xf fontId="2" fillId="0" borderId="0" numFmtId="0" xfId="0" applyFont="1" applyAlignment="1">
      <alignment horizontal="right" vertical="top" wrapText="1"/>
    </xf>
    <xf fontId="3" fillId="0" borderId="0" numFmtId="0" xfId="0" applyFont="1" applyAlignment="1">
      <alignment horizontal="center" vertical="center"/>
    </xf>
    <xf fontId="4" fillId="0" borderId="1" numFmtId="0" xfId="0" applyFont="1" applyBorder="1" applyAlignment="1">
      <alignment vertical="center" wrapText="1"/>
    </xf>
    <xf fontId="1" fillId="0" borderId="1" numFmtId="0" xfId="0" applyFont="1" applyBorder="1" applyAlignment="1">
      <alignment vertical="center"/>
    </xf>
    <xf fontId="4" fillId="0" borderId="2" numFmtId="0" xfId="0" applyFont="1" applyBorder="1" applyAlignment="1">
      <alignment vertical="center" wrapText="1"/>
    </xf>
    <xf fontId="4" fillId="0" borderId="3" numFmtId="0" xfId="0" applyFont="1" applyBorder="1" applyAlignment="1">
      <alignment vertical="center" wrapText="1"/>
    </xf>
    <xf fontId="4" fillId="0" borderId="4" numFmtId="0" xfId="0" applyFont="1" applyBorder="1" applyAlignment="1">
      <alignment vertical="center" wrapText="1"/>
    </xf>
    <xf fontId="1" fillId="0" borderId="3" numFmtId="0" xfId="0" applyFont="1" applyBorder="1" applyAlignment="1">
      <alignment vertical="center"/>
    </xf>
    <xf fontId="1" fillId="0" borderId="4" numFmtId="0" xfId="0" applyFont="1" applyBorder="1" applyAlignment="1">
      <alignment vertical="center"/>
    </xf>
    <xf fontId="4" fillId="0" borderId="5" numFmtId="0" xfId="0" applyFont="1" applyBorder="1" applyAlignment="1">
      <alignment horizontal="left" vertical="top" wrapText="1"/>
    </xf>
    <xf fontId="1" fillId="0" borderId="6" numFmtId="0" xfId="0" applyFont="1" applyBorder="1" applyAlignment="1">
      <alignment horizontal="left" vertical="top" wrapText="1"/>
    </xf>
    <xf fontId="1" fillId="0" borderId="6" numFmtId="0" xfId="0" applyFont="1" applyBorder="1"/>
    <xf fontId="1" fillId="0" borderId="7" numFmtId="0" xfId="0" applyFont="1" applyBorder="1"/>
    <xf fontId="5" fillId="0" borderId="8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left" vertical="center" wrapText="1"/>
    </xf>
    <xf fontId="4" fillId="0" borderId="8" numFmtId="0" xfId="0" applyFont="1" applyBorder="1" applyAlignment="1">
      <alignment horizontal="left" vertical="center" wrapText="1"/>
    </xf>
    <xf fontId="5" fillId="2" borderId="9" numFmtId="0" xfId="0" applyFont="1" applyFill="1" applyBorder="1" applyAlignment="1">
      <alignment horizontal="center" vertical="center" wrapText="1"/>
    </xf>
    <xf fontId="5" fillId="2" borderId="10" numFmtId="0" xfId="0" applyFont="1" applyFill="1" applyBorder="1" applyAlignment="1">
      <alignment horizontal="center" vertical="center" wrapText="1"/>
    </xf>
    <xf fontId="5" fillId="2" borderId="11" numFmtId="0" xfId="0" applyFont="1" applyFill="1" applyBorder="1" applyAlignment="1">
      <alignment horizontal="center" vertical="center" wrapText="1"/>
    </xf>
    <xf fontId="5" fillId="2" borderId="12" numFmtId="0" xfId="0" applyFont="1" applyFill="1" applyBorder="1" applyAlignment="1">
      <alignment horizontal="center" vertical="center" wrapText="1"/>
    </xf>
    <xf fontId="5" fillId="3" borderId="12" numFmtId="0" xfId="1" applyFont="1" applyFill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2" borderId="13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/>
    </xf>
    <xf fontId="4" fillId="2" borderId="8" numFmtId="0" xfId="0" applyFont="1" applyFill="1" applyBorder="1" applyAlignment="1">
      <alignment horizontal="center" vertical="center" wrapText="1"/>
    </xf>
    <xf fontId="4" fillId="0" borderId="8" numFmtId="0" xfId="0" applyFont="1" applyBorder="1" applyAlignment="1">
      <alignment horizontal="center"/>
    </xf>
    <xf fontId="6" fillId="3" borderId="8" numFmtId="0" xfId="0" applyFont="1" applyFill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8" fillId="3" borderId="8" numFmtId="3" xfId="0" applyNumberFormat="1" applyFont="1" applyFill="1" applyBorder="1" applyAlignment="1">
      <alignment horizontal="center" vertical="center" wrapText="1"/>
    </xf>
    <xf fontId="7" fillId="3" borderId="8" numFmtId="4" xfId="0" applyNumberFormat="1" applyFont="1" applyFill="1" applyBorder="1" applyAlignment="1">
      <alignment horizontal="center" vertical="center" wrapText="1"/>
    </xf>
    <xf fontId="8" fillId="3" borderId="8" numFmtId="2" xfId="0" applyNumberFormat="1" applyFont="1" applyFill="1" applyBorder="1" applyAlignment="1">
      <alignment horizontal="center" vertical="center" wrapText="1"/>
    </xf>
    <xf fontId="8" fillId="2" borderId="8" numFmtId="4" xfId="0" applyNumberFormat="1" applyFont="1" applyFill="1" applyBorder="1" applyAlignment="1">
      <alignment horizontal="center" vertical="center" wrapText="1"/>
    </xf>
    <xf fontId="4" fillId="2" borderId="0" numFmtId="4" xfId="1" applyNumberFormat="1" applyFont="1" applyFill="1" applyAlignment="1">
      <alignment horizontal="center" vertical="center" wrapText="1"/>
    </xf>
    <xf fontId="6" fillId="2" borderId="8" numFmtId="4" xfId="1" applyNumberFormat="1" applyFont="1" applyFill="1" applyBorder="1" applyAlignment="1">
      <alignment horizontal="center" vertical="center" wrapText="1"/>
    </xf>
    <xf fontId="9" fillId="3" borderId="0" numFmtId="4" xfId="0" applyNumberFormat="1" applyFont="1" applyFill="1" applyAlignment="1">
      <alignment horizontal="center" vertical="center" wrapText="1"/>
    </xf>
    <xf fontId="9" fillId="3" borderId="8" numFmtId="4" xfId="0" applyNumberFormat="1" applyFont="1" applyFill="1" applyBorder="1" applyAlignment="1">
      <alignment horizontal="center" vertical="center"/>
    </xf>
    <xf fontId="4" fillId="0" borderId="8" numFmtId="49" xfId="0" applyNumberFormat="1" applyFont="1" applyBorder="1" applyAlignment="1">
      <alignment horizontal="center" vertical="center"/>
    </xf>
    <xf fontId="7" fillId="0" borderId="8" numFmtId="0" xfId="0" applyFont="1" applyBorder="1" applyAlignment="1">
      <alignment horizontal="center" vertical="center"/>
    </xf>
    <xf fontId="7" fillId="3" borderId="8" numFmtId="4" xfId="0" applyNumberFormat="1" applyFont="1" applyFill="1" applyBorder="1" applyAlignment="1">
      <alignment horizontal="center" vertical="center"/>
    </xf>
    <xf fontId="4" fillId="2" borderId="8" numFmtId="4" xfId="1" applyNumberFormat="1" applyFont="1" applyFill="1" applyBorder="1" applyAlignment="1">
      <alignment horizontal="center" vertical="center"/>
    </xf>
    <xf fontId="9" fillId="3" borderId="8" numFmtId="4" xfId="0" applyNumberFormat="1" applyFont="1" applyFill="1" applyBorder="1" applyAlignment="1">
      <alignment horizontal="center" vertical="center" wrapText="1"/>
    </xf>
    <xf fontId="3" fillId="0" borderId="8" numFmtId="0" xfId="0" applyFont="1" applyBorder="1" applyAlignment="1">
      <alignment horizontal="center"/>
    </xf>
    <xf fontId="3" fillId="2" borderId="8" numFmtId="0" xfId="0" applyFont="1" applyFill="1" applyBorder="1" applyAlignment="1">
      <alignment horizontal="center"/>
    </xf>
    <xf fontId="3" fillId="2" borderId="8" numFmtId="4" xfId="0" applyNumberFormat="1" applyFont="1" applyFill="1" applyBorder="1" applyAlignment="1">
      <alignment horizontal="center"/>
    </xf>
    <xf fontId="4" fillId="0" borderId="8" numFmtId="0" xfId="0" applyFont="1" applyBorder="1"/>
    <xf fontId="0" fillId="0" borderId="14" numFmtId="0" xfId="0" applyBorder="1"/>
    <xf fontId="3" fillId="0" borderId="0" numFmtId="0" xfId="0" applyFont="1" applyAlignment="1">
      <alignment horizontal="center" vertical="center" wrapText="1"/>
    </xf>
    <xf fontId="4" fillId="0" borderId="0" numFmtId="49" xfId="0" applyNumberFormat="1" applyFont="1" applyAlignment="1">
      <alignment horizontal="left" vertical="center" wrapText="1"/>
    </xf>
    <xf fontId="6" fillId="0" borderId="0" numFmtId="0" xfId="0" applyFont="1" applyAlignment="1">
      <alignment horizontal="left" wrapText="1"/>
    </xf>
    <xf fontId="6" fillId="0" borderId="0" numFmtId="0" xfId="0" applyFont="1" applyAlignment="1">
      <alignment horizontal="left" vertical="center" wrapText="1"/>
    </xf>
    <xf fontId="1" fillId="0" borderId="14" numFmtId="0" xfId="0" applyFont="1" applyBorder="1"/>
    <xf fontId="6" fillId="0" borderId="0" numFmtId="0" xfId="0" applyFont="1" applyAlignment="1">
      <alignment horizontal="right" wrapText="1"/>
    </xf>
    <xf fontId="4" fillId="0" borderId="15" numFmtId="0" xfId="0" applyFont="1" applyBorder="1" applyAlignment="1">
      <alignment horizontal="left" vertical="top" wrapText="1"/>
    </xf>
    <xf fontId="4" fillId="0" borderId="15" numFmtId="0" xfId="0" applyFont="1" applyBorder="1"/>
    <xf fontId="4" fillId="0" borderId="16" numFmtId="0" xfId="0" applyFont="1" applyBorder="1"/>
    <xf fontId="4" fillId="0" borderId="0" numFmtId="0" xfId="0" applyFont="1"/>
    <xf fontId="4" fillId="0" borderId="0" numFmt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672290</xdr:colOff>
      <xdr:row>5</xdr:row>
      <xdr:rowOff>594814</xdr:rowOff>
    </xdr:from>
    <xdr:to>
      <xdr:col>8</xdr:col>
      <xdr:colOff>638163</xdr:colOff>
      <xdr:row>5</xdr:row>
      <xdr:rowOff>1076314</xdr:rowOff>
    </xdr:to>
    <xdr:pic>
      <xdr:nvPicPr>
        <xdr:cNvPr id="2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977590" y="2833189"/>
          <a:ext cx="1966122" cy="481499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9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0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1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2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3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4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5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6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7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8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19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0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1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2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3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4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5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6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7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8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29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0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1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2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3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4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5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6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7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8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39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0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1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2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3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4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5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6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7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8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49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0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1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2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3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4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5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6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7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8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59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0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1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2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3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4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5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6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7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8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69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0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1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2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3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4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5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6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7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8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79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0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1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2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6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8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39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1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2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4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5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7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8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4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0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1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3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4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6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7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59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0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2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2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3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5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6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8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39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1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2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4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5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7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8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0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1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3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4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6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7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59" name="AutoShape 8" descr="Дырокол BRAUBERG Heavy duty, 226870 150 листов, черный/бежевый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22</xdr:row>
      <xdr:rowOff>0</xdr:rowOff>
    </xdr:from>
    <xdr:ext cx="304794" cy="305631"/>
    <xdr:sp>
      <xdr:nvSpPr>
        <xdr:cNvPr id="8660" name="AutoShape 10" descr="Убрать Дырокол мощный Attache до 150 листов"/>
        <xdr:cNvSpPr>
          <a:spLocks noChangeArrowheads="1" noChangeAspect="1"/>
        </xdr:cNvSpPr>
      </xdr:nvSpPr>
      <xdr:spPr bwMode="auto">
        <a:xfrm>
          <a:off x="2733674" y="13411199"/>
          <a:ext cx="304794" cy="305631"/>
        </a:xfrm>
        <a:prstGeom prst="rect">
          <a:avLst/>
        </a:prstGeom>
        <a:noFill/>
      </xdr:spPr>
    </xdr:sp>
    <xdr:clientData/>
  </xdr:oneCellAnchor>
  <xdr:twoCellAnchor editAs="oneCell">
    <xdr:from>
      <xdr:col>2</xdr:col>
      <xdr:colOff>115575</xdr:colOff>
      <xdr:row>16</xdr:row>
      <xdr:rowOff>147199</xdr:rowOff>
    </xdr:from>
    <xdr:to>
      <xdr:col>4</xdr:col>
      <xdr:colOff>339964</xdr:colOff>
      <xdr:row>18</xdr:row>
      <xdr:rowOff>161906</xdr:rowOff>
    </xdr:to>
    <xdr:pic>
      <xdr:nvPicPr>
        <xdr:cNvPr id="8661" name="Рисунок 866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452" y="11548626"/>
          <a:ext cx="2053188" cy="700506"/>
        </a:xfrm>
        <a:prstGeom prst="rect">
          <a:avLst/>
        </a:prstGeom>
      </xdr:spPr>
    </xdr:pic>
    <xdr:clientData/>
  </xdr:two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6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17</xdr:col>
      <xdr:colOff>0</xdr:colOff>
      <xdr:row>22</xdr:row>
      <xdr:rowOff>0</xdr:rowOff>
    </xdr:from>
    <xdr:ext cx="745695" cy="351577"/>
    <xdr:sp>
      <xdr:nvSpPr>
        <xdr:cNvPr id="866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 flipH="1" flipV="1">
          <a:off x="14392273" y="13411199"/>
          <a:ext cx="745695" cy="351577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6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67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577697</xdr:colOff>
      <xdr:row>22</xdr:row>
      <xdr:rowOff>0</xdr:rowOff>
    </xdr:from>
    <xdr:ext cx="304794" cy="305631"/>
    <xdr:sp>
      <xdr:nvSpPr>
        <xdr:cNvPr id="867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645872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577697</xdr:colOff>
      <xdr:row>22</xdr:row>
      <xdr:rowOff>0</xdr:rowOff>
    </xdr:from>
    <xdr:ext cx="304794" cy="305631"/>
    <xdr:sp>
      <xdr:nvSpPr>
        <xdr:cNvPr id="867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645872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8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8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8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8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16</xdr:col>
      <xdr:colOff>0</xdr:colOff>
      <xdr:row>22</xdr:row>
      <xdr:rowOff>0</xdr:rowOff>
    </xdr:from>
    <xdr:ext cx="304794" cy="305631"/>
    <xdr:sp>
      <xdr:nvSpPr>
        <xdr:cNvPr id="868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782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8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8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8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8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8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69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69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0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16</xdr:col>
      <xdr:colOff>0</xdr:colOff>
      <xdr:row>22</xdr:row>
      <xdr:rowOff>0</xdr:rowOff>
    </xdr:from>
    <xdr:ext cx="304794" cy="305631"/>
    <xdr:sp>
      <xdr:nvSpPr>
        <xdr:cNvPr id="870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782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0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0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0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70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0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0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0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0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1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1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16</xdr:col>
      <xdr:colOff>0</xdr:colOff>
      <xdr:row>22</xdr:row>
      <xdr:rowOff>0</xdr:rowOff>
    </xdr:from>
    <xdr:ext cx="304794" cy="305631"/>
    <xdr:sp>
      <xdr:nvSpPr>
        <xdr:cNvPr id="871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782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1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71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1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1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1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1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1006326</xdr:colOff>
      <xdr:row>22</xdr:row>
      <xdr:rowOff>0</xdr:rowOff>
    </xdr:from>
    <xdr:ext cx="304794" cy="305631"/>
    <xdr:sp>
      <xdr:nvSpPr>
        <xdr:cNvPr id="871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074500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1429974" cy="808272"/>
    <xdr:sp>
      <xdr:nvSpPr>
        <xdr:cNvPr id="872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 flipH="1">
          <a:off x="13173074" y="13411199"/>
          <a:ext cx="1429974" cy="808272"/>
        </a:xfrm>
        <a:prstGeom prst="rect">
          <a:avLst/>
        </a:prstGeom>
        <a:noFill/>
      </xdr:spPr>
    </xdr:sp>
    <xdr:clientData/>
  </xdr:oneCellAnchor>
  <xdr:oneCellAnchor>
    <xdr:from>
      <xdr:col>16</xdr:col>
      <xdr:colOff>0</xdr:colOff>
      <xdr:row>22</xdr:row>
      <xdr:rowOff>0</xdr:rowOff>
    </xdr:from>
    <xdr:ext cx="304794" cy="305631"/>
    <xdr:sp>
      <xdr:nvSpPr>
        <xdr:cNvPr id="872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7826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2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2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2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342648</xdr:colOff>
      <xdr:row>22</xdr:row>
      <xdr:rowOff>0</xdr:rowOff>
    </xdr:from>
    <xdr:ext cx="304794" cy="305631"/>
    <xdr:sp>
      <xdr:nvSpPr>
        <xdr:cNvPr id="872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410822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342648</xdr:colOff>
      <xdr:row>22</xdr:row>
      <xdr:rowOff>0</xdr:rowOff>
    </xdr:from>
    <xdr:ext cx="304794" cy="305631"/>
    <xdr:sp>
      <xdr:nvSpPr>
        <xdr:cNvPr id="872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410822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342648</xdr:colOff>
      <xdr:row>22</xdr:row>
      <xdr:rowOff>0</xdr:rowOff>
    </xdr:from>
    <xdr:ext cx="304794" cy="305631"/>
    <xdr:sp>
      <xdr:nvSpPr>
        <xdr:cNvPr id="872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410822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342648</xdr:colOff>
      <xdr:row>22</xdr:row>
      <xdr:rowOff>0</xdr:rowOff>
    </xdr:from>
    <xdr:ext cx="304794" cy="305631"/>
    <xdr:sp>
      <xdr:nvSpPr>
        <xdr:cNvPr id="872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410822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342648</xdr:colOff>
      <xdr:row>22</xdr:row>
      <xdr:rowOff>0</xdr:rowOff>
    </xdr:from>
    <xdr:ext cx="304794" cy="305631"/>
    <xdr:sp>
      <xdr:nvSpPr>
        <xdr:cNvPr id="872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410822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0</xdr:colOff>
      <xdr:row>22</xdr:row>
      <xdr:rowOff>0</xdr:rowOff>
    </xdr:from>
    <xdr:ext cx="304794" cy="305631"/>
    <xdr:sp>
      <xdr:nvSpPr>
        <xdr:cNvPr id="873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17307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3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15</xdr:col>
      <xdr:colOff>466713</xdr:colOff>
      <xdr:row>22</xdr:row>
      <xdr:rowOff>0</xdr:rowOff>
    </xdr:from>
    <xdr:ext cx="304794" cy="305631"/>
    <xdr:sp>
      <xdr:nvSpPr>
        <xdr:cNvPr id="873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639788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3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22</xdr:row>
      <xdr:rowOff>0</xdr:rowOff>
    </xdr:from>
    <xdr:ext cx="304794" cy="305631"/>
    <xdr:sp>
      <xdr:nvSpPr>
        <xdr:cNvPr id="873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34111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7</xdr:col>
      <xdr:colOff>0</xdr:colOff>
      <xdr:row>39</xdr:row>
      <xdr:rowOff>0</xdr:rowOff>
    </xdr:from>
    <xdr:ext cx="304794" cy="305631"/>
    <xdr:sp>
      <xdr:nvSpPr>
        <xdr:cNvPr id="87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5305424" y="169068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16</xdr:col>
      <xdr:colOff>0</xdr:colOff>
      <xdr:row>9</xdr:row>
      <xdr:rowOff>171441</xdr:rowOff>
    </xdr:from>
    <xdr:ext cx="304794" cy="305631"/>
    <xdr:sp>
      <xdr:nvSpPr>
        <xdr:cNvPr id="87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3782674" y="6543666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28575</xdr:rowOff>
    </xdr:from>
    <xdr:ext cx="304794" cy="305631"/>
    <xdr:sp>
      <xdr:nvSpPr>
        <xdr:cNvPr id="87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91549"/>
          <a:ext cx="304794" cy="30563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13</xdr:col>
      <xdr:colOff>0</xdr:colOff>
      <xdr:row>11</xdr:row>
      <xdr:rowOff>47614</xdr:rowOff>
    </xdr:from>
    <xdr:ext cx="304794" cy="305631"/>
    <xdr:sp>
      <xdr:nvSpPr>
        <xdr:cNvPr id="87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610590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6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7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12</xdr:row>
      <xdr:rowOff>133344</xdr:rowOff>
    </xdr:from>
    <xdr:ext cx="304794" cy="305631"/>
    <xdr:sp>
      <xdr:nvSpPr>
        <xdr:cNvPr id="87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506068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13</xdr:row>
      <xdr:rowOff>133344</xdr:rowOff>
    </xdr:from>
    <xdr:ext cx="304794" cy="305631"/>
    <xdr:sp>
      <xdr:nvSpPr>
        <xdr:cNvPr id="87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7060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133344</xdr:rowOff>
    </xdr:from>
    <xdr:ext cx="304794" cy="305631"/>
    <xdr:sp>
      <xdr:nvSpPr>
        <xdr:cNvPr id="876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696318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12</xdr:row>
      <xdr:rowOff>133344</xdr:rowOff>
    </xdr:from>
    <xdr:ext cx="304794" cy="305631"/>
    <xdr:sp>
      <xdr:nvSpPr>
        <xdr:cNvPr id="876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506068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13</xdr:row>
      <xdr:rowOff>133344</xdr:rowOff>
    </xdr:from>
    <xdr:ext cx="304794" cy="305631"/>
    <xdr:sp>
      <xdr:nvSpPr>
        <xdr:cNvPr id="876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7060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6</xdr:col>
      <xdr:colOff>672295</xdr:colOff>
      <xdr:row>5</xdr:row>
      <xdr:rowOff>594819</xdr:rowOff>
    </xdr:from>
    <xdr:ext cx="1966122" cy="481493"/>
    <xdr:pic>
      <xdr:nvPicPr>
        <xdr:cNvPr id="8833" name="Рисунок 883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977595" y="2833194"/>
          <a:ext cx="1966122" cy="481494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11</xdr:row>
      <xdr:rowOff>28575</xdr:rowOff>
    </xdr:from>
    <xdr:ext cx="304794" cy="305631"/>
    <xdr:sp>
      <xdr:nvSpPr>
        <xdr:cNvPr id="883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91549"/>
          <a:ext cx="304794" cy="30563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3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3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3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3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4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12</xdr:row>
      <xdr:rowOff>0</xdr:rowOff>
    </xdr:from>
    <xdr:ext cx="304794" cy="305631"/>
    <xdr:sp>
      <xdr:nvSpPr>
        <xdr:cNvPr id="8850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37272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57150</xdr:colOff>
      <xdr:row>13</xdr:row>
      <xdr:rowOff>9515</xdr:rowOff>
    </xdr:from>
    <xdr:ext cx="304794" cy="305631"/>
    <xdr:sp>
      <xdr:nvSpPr>
        <xdr:cNvPr id="885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153774" y="10601316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13</xdr:row>
      <xdr:rowOff>133344</xdr:rowOff>
    </xdr:from>
    <xdr:ext cx="304794" cy="305631"/>
    <xdr:sp>
      <xdr:nvSpPr>
        <xdr:cNvPr id="885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7060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11</xdr:row>
      <xdr:rowOff>0</xdr:rowOff>
    </xdr:from>
    <xdr:ext cx="304794" cy="305631"/>
    <xdr:sp>
      <xdr:nvSpPr>
        <xdr:cNvPr id="8854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8562974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695323</xdr:colOff>
      <xdr:row>9</xdr:row>
      <xdr:rowOff>8686</xdr:rowOff>
    </xdr:from>
    <xdr:ext cx="304794" cy="305631"/>
    <xdr:sp>
      <xdr:nvSpPr>
        <xdr:cNvPr id="8855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763498" y="6380911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14</xdr:col>
      <xdr:colOff>638172</xdr:colOff>
      <xdr:row>9</xdr:row>
      <xdr:rowOff>8686</xdr:rowOff>
    </xdr:from>
    <xdr:ext cx="304794" cy="305631"/>
    <xdr:sp>
      <xdr:nvSpPr>
        <xdr:cNvPr id="8856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2706347" y="6380911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13</xdr:row>
      <xdr:rowOff>0</xdr:rowOff>
    </xdr:from>
    <xdr:ext cx="304794" cy="305631"/>
    <xdr:sp>
      <xdr:nvSpPr>
        <xdr:cNvPr id="8857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5917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12</xdr:row>
      <xdr:rowOff>133344</xdr:rowOff>
    </xdr:from>
    <xdr:ext cx="304794" cy="305631"/>
    <xdr:sp>
      <xdr:nvSpPr>
        <xdr:cNvPr id="8858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506068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13</xdr:row>
      <xdr:rowOff>133344</xdr:rowOff>
    </xdr:from>
    <xdr:ext cx="304794" cy="305631"/>
    <xdr:sp>
      <xdr:nvSpPr>
        <xdr:cNvPr id="8859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706099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12</xdr:row>
      <xdr:rowOff>133344</xdr:rowOff>
    </xdr:from>
    <xdr:ext cx="304794" cy="305631"/>
    <xdr:sp>
      <xdr:nvSpPr>
        <xdr:cNvPr id="8861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506068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12</xdr:row>
      <xdr:rowOff>133344</xdr:rowOff>
    </xdr:from>
    <xdr:ext cx="304794" cy="305631"/>
    <xdr:sp>
      <xdr:nvSpPr>
        <xdr:cNvPr id="8862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506068"/>
          <a:ext cx="304794" cy="305631"/>
        </a:xfrm>
        <a:prstGeom prst="rect">
          <a:avLst/>
        </a:prstGeom>
        <a:noFill/>
      </xdr:spPr>
    </xdr:sp>
    <xdr:clientData/>
  </xdr:oneCellAnchor>
  <xdr:oneCellAnchor>
    <xdr:from>
      <xdr:col>13</xdr:col>
      <xdr:colOff>0</xdr:colOff>
      <xdr:row>13</xdr:row>
      <xdr:rowOff>133344</xdr:rowOff>
    </xdr:from>
    <xdr:ext cx="304794" cy="305631"/>
    <xdr:sp>
      <xdr:nvSpPr>
        <xdr:cNvPr id="8863" name="AutoShape 6" descr="Дырокол Sax Design 300 до 20 листов черный на 4 отверстия 5.5 мм №1"/>
        <xdr:cNvSpPr>
          <a:spLocks noChangeArrowheads="1" noChangeAspect="1"/>
        </xdr:cNvSpPr>
      </xdr:nvSpPr>
      <xdr:spPr bwMode="auto">
        <a:xfrm>
          <a:off x="11096624" y="10706099"/>
          <a:ext cx="304794" cy="305631"/>
        </a:xfrm>
        <a:prstGeom prst="rect">
          <a:avLst/>
        </a:prstGeom>
        <a:noFill/>
      </xdr:spPr>
    </xdr:sp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F46" activeCellId="0" sqref="F46"/>
    </sheetView>
  </sheetViews>
  <sheetFormatPr defaultRowHeight="14.25"/>
  <cols>
    <col customWidth="1" min="1" max="1" style="1" width="4.85546875"/>
    <col customWidth="1" min="2" max="2" style="1" width="8.7109375"/>
    <col customWidth="1" min="3" max="3" style="1" width="16.140625"/>
    <col customWidth="1" min="4" max="4" style="1" width="11.28125"/>
    <col customWidth="1" min="5" max="5" style="1" width="8.57421875"/>
    <col customWidth="1" min="6" max="11" style="1" width="15.00390625"/>
    <col customWidth="1" min="12" max="12" style="1" width="11.8515625"/>
    <col customWidth="1" min="13" max="13" style="1" width="15.00390625"/>
    <col customWidth="1" min="14" max="14" style="1" width="14.57421875"/>
    <col customWidth="1" min="15" max="15" style="1" width="16.57421875"/>
    <col min="16" max="16384" style="1" width="9.140625"/>
  </cols>
  <sheetData>
    <row r="1" ht="25.5" customHeight="1">
      <c r="B1" s="2"/>
      <c r="C1" s="2"/>
      <c r="D1" s="3"/>
      <c r="E1" s="2"/>
      <c r="F1" s="3"/>
      <c r="G1" s="2"/>
      <c r="H1" s="2"/>
      <c r="I1" s="4"/>
      <c r="J1" s="4"/>
      <c r="K1" s="4"/>
      <c r="L1" s="4"/>
      <c r="M1" s="4"/>
      <c r="N1" s="4"/>
      <c r="O1" s="3"/>
    </row>
    <row r="2" ht="17.25" customHeight="1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9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46.5" customHeight="1">
      <c r="B4" s="6" t="s">
        <v>1</v>
      </c>
      <c r="C4" s="6"/>
      <c r="D4" s="6"/>
      <c r="E4" s="6"/>
      <c r="F4" s="6"/>
      <c r="G4" s="6"/>
      <c r="H4" s="6" t="s">
        <v>2</v>
      </c>
      <c r="I4" s="6"/>
      <c r="J4" s="6"/>
      <c r="K4" s="6"/>
      <c r="L4" s="6"/>
      <c r="M4" s="6"/>
      <c r="N4" s="7"/>
      <c r="O4" s="7"/>
    </row>
    <row r="5" ht="78" customHeight="1">
      <c r="B5" s="8" t="s">
        <v>3</v>
      </c>
      <c r="C5" s="9"/>
      <c r="D5" s="9"/>
      <c r="E5" s="9"/>
      <c r="F5" s="9"/>
      <c r="G5" s="10"/>
      <c r="H5" s="8" t="s">
        <v>4</v>
      </c>
      <c r="I5" s="9"/>
      <c r="J5" s="9"/>
      <c r="K5" s="9"/>
      <c r="L5" s="9"/>
      <c r="M5" s="9"/>
      <c r="N5" s="11"/>
      <c r="O5" s="12"/>
    </row>
    <row r="6" ht="138.75" customHeight="1">
      <c r="B6" s="13" t="s">
        <v>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6"/>
    </row>
    <row r="7" ht="42" customHeight="1">
      <c r="B7" s="17" t="s">
        <v>6</v>
      </c>
      <c r="C7" s="17" t="s">
        <v>7</v>
      </c>
      <c r="D7" s="17" t="s">
        <v>8</v>
      </c>
      <c r="E7" s="17" t="s">
        <v>9</v>
      </c>
      <c r="F7" s="18" t="s">
        <v>10</v>
      </c>
      <c r="G7" s="19"/>
      <c r="H7" s="19"/>
      <c r="I7" s="19"/>
      <c r="J7" s="19"/>
      <c r="K7" s="19"/>
      <c r="L7" s="19"/>
      <c r="M7" s="19"/>
      <c r="N7" s="19"/>
      <c r="O7" s="19"/>
    </row>
    <row r="8" ht="75.75" customHeight="1">
      <c r="B8" s="17"/>
      <c r="C8" s="17"/>
      <c r="D8" s="17"/>
      <c r="E8" s="17"/>
      <c r="F8" s="20" t="s">
        <v>11</v>
      </c>
      <c r="G8" s="21"/>
      <c r="H8" s="22" t="s">
        <v>12</v>
      </c>
      <c r="I8" s="21"/>
      <c r="J8" s="22" t="s">
        <v>13</v>
      </c>
      <c r="K8" s="21"/>
      <c r="L8" s="23" t="s">
        <v>14</v>
      </c>
      <c r="M8" s="23" t="s">
        <v>15</v>
      </c>
      <c r="N8" s="24" t="s">
        <v>16</v>
      </c>
      <c r="O8" s="24" t="s">
        <v>17</v>
      </c>
    </row>
    <row r="9" ht="69" customHeight="1">
      <c r="B9" s="17"/>
      <c r="C9" s="17"/>
      <c r="D9" s="17"/>
      <c r="E9" s="17"/>
      <c r="F9" s="25" t="s">
        <v>18</v>
      </c>
      <c r="G9" s="26" t="s">
        <v>19</v>
      </c>
      <c r="H9" s="27" t="s">
        <v>18</v>
      </c>
      <c r="I9" s="28" t="s">
        <v>19</v>
      </c>
      <c r="J9" s="27" t="s">
        <v>18</v>
      </c>
      <c r="K9" s="28" t="s">
        <v>19</v>
      </c>
      <c r="L9" s="23"/>
      <c r="M9" s="23"/>
      <c r="N9" s="24"/>
      <c r="O9" s="24"/>
    </row>
    <row r="10" ht="17.25">
      <c r="B10" s="29">
        <v>1</v>
      </c>
      <c r="C10" s="30">
        <v>2</v>
      </c>
      <c r="D10" s="29">
        <v>3</v>
      </c>
      <c r="E10" s="29">
        <v>4</v>
      </c>
      <c r="F10" s="29">
        <v>5</v>
      </c>
      <c r="G10" s="29">
        <v>6</v>
      </c>
      <c r="H10" s="31">
        <v>7</v>
      </c>
      <c r="I10" s="31">
        <v>8</v>
      </c>
      <c r="J10" s="31">
        <v>9</v>
      </c>
      <c r="K10" s="31">
        <v>10</v>
      </c>
      <c r="L10" s="31">
        <v>11</v>
      </c>
      <c r="M10" s="31">
        <v>12</v>
      </c>
      <c r="N10" s="32">
        <v>13</v>
      </c>
      <c r="O10" s="32">
        <v>14</v>
      </c>
    </row>
    <row r="11" ht="165.75" customHeight="1">
      <c r="B11" s="29" t="s">
        <v>20</v>
      </c>
      <c r="C11" s="33" t="s">
        <v>21</v>
      </c>
      <c r="D11" s="34" t="s">
        <v>22</v>
      </c>
      <c r="E11" s="35">
        <v>48</v>
      </c>
      <c r="F11" s="36">
        <v>1100</v>
      </c>
      <c r="G11" s="36">
        <f t="shared" ref="G11:G12" si="0">F11*E11</f>
        <v>52800</v>
      </c>
      <c r="H11" s="37">
        <v>1000</v>
      </c>
      <c r="I11" s="36">
        <f t="shared" ref="I11:I12" si="1">H11*E11</f>
        <v>48000</v>
      </c>
      <c r="J11" s="38">
        <v>950</v>
      </c>
      <c r="K11" s="36">
        <f t="shared" ref="K11:K12" si="2">J11*E11</f>
        <v>45600</v>
      </c>
      <c r="L11" s="39">
        <f t="shared" ref="L11:L12" si="3">(ROUND((F11+H11+J11)/3,2))</f>
        <v>1016.67</v>
      </c>
      <c r="M11" s="40">
        <f t="shared" ref="M11:M12" si="4">L11*E11</f>
        <v>48800.159999999996</v>
      </c>
      <c r="N11" s="41">
        <f t="shared" ref="N11:N12" si="5">ROUND((SQRT((POWER((F11-L11),2)+POWER((H11-L11),2)+POWER((J11-L11),2))/(COUNT(F11,H11,J11)-1))),2)</f>
        <v>76.379999999999995</v>
      </c>
      <c r="O11" s="42">
        <f t="shared" ref="O11:O12" si="6">(N11*100/L11)</f>
        <v>7.5127622532385141</v>
      </c>
    </row>
    <row r="12" ht="131.25" customHeight="1">
      <c r="B12" s="43" t="s">
        <v>23</v>
      </c>
      <c r="C12" s="33" t="s">
        <v>24</v>
      </c>
      <c r="D12" s="44" t="s">
        <v>25</v>
      </c>
      <c r="E12" s="35">
        <v>18</v>
      </c>
      <c r="F12" s="36">
        <v>1400</v>
      </c>
      <c r="G12" s="45">
        <f t="shared" si="0"/>
        <v>25200</v>
      </c>
      <c r="H12" s="37">
        <v>1250</v>
      </c>
      <c r="I12" s="36">
        <f t="shared" si="1"/>
        <v>22500</v>
      </c>
      <c r="J12" s="38">
        <v>1000</v>
      </c>
      <c r="K12" s="36">
        <f t="shared" si="2"/>
        <v>18000</v>
      </c>
      <c r="L12" s="46">
        <f t="shared" si="3"/>
        <v>1216.6700000000001</v>
      </c>
      <c r="M12" s="40">
        <f t="shared" si="4"/>
        <v>21900.060000000001</v>
      </c>
      <c r="N12" s="47">
        <f t="shared" si="5"/>
        <v>202.06999999999999</v>
      </c>
      <c r="O12" s="42">
        <f t="shared" si="6"/>
        <v>16.608447648088635</v>
      </c>
    </row>
    <row r="13" ht="17.25">
      <c r="B13" s="48" t="s">
        <v>26</v>
      </c>
      <c r="C13" s="48"/>
      <c r="D13" s="48"/>
      <c r="E13" s="49">
        <f>SUM(E11:E12)</f>
        <v>66</v>
      </c>
      <c r="F13" s="49"/>
      <c r="G13" s="50">
        <f>SUM(G11:G12)</f>
        <v>78000</v>
      </c>
      <c r="H13" s="49"/>
      <c r="I13" s="50">
        <f>SUM(I11:I12)</f>
        <v>70500</v>
      </c>
      <c r="J13" s="49"/>
      <c r="K13" s="50">
        <f>SUM(K11:K12)</f>
        <v>63600</v>
      </c>
      <c r="L13" s="50">
        <f>SUM(L11:L12)</f>
        <v>2233.3400000000001</v>
      </c>
      <c r="M13" s="50">
        <f>SUM(M11:M12)</f>
        <v>70700.220000000001</v>
      </c>
      <c r="N13" s="51"/>
      <c r="O13" s="51"/>
    </row>
    <row r="14" ht="9" customHeight="1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2"/>
      <c r="O14" s="2"/>
    </row>
    <row r="15" ht="15.75" customHeight="1">
      <c r="A15" s="52"/>
      <c r="B15" s="54" t="s">
        <v>27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2"/>
      <c r="O15" s="2"/>
    </row>
    <row r="16" ht="39" customHeight="1">
      <c r="A16" s="52"/>
      <c r="B16" s="55"/>
      <c r="C16" s="56" t="s">
        <v>28</v>
      </c>
      <c r="D16" s="3"/>
      <c r="E16" s="3"/>
      <c r="F16" s="3"/>
      <c r="G16" s="3"/>
      <c r="H16" s="3"/>
      <c r="I16" s="3"/>
      <c r="J16" s="3"/>
      <c r="K16" s="3"/>
      <c r="L16" s="2"/>
      <c r="M16" s="2"/>
      <c r="N16" s="2"/>
      <c r="O16" s="57"/>
    </row>
    <row r="17" s="1" customFormat="1" ht="28.5" customHeight="1">
      <c r="A17" s="52"/>
      <c r="B17" s="55"/>
      <c r="C17" s="5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57"/>
    </row>
    <row r="18" s="1" customFormat="1" ht="25.5" customHeight="1">
      <c r="A18" s="52"/>
      <c r="B18" s="55"/>
      <c r="C18" s="56" t="s">
        <v>29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57"/>
    </row>
    <row r="19" s="1" customFormat="1" ht="24.75" customHeight="1">
      <c r="A19" s="52"/>
      <c r="B19" s="58" t="s">
        <v>30</v>
      </c>
      <c r="C19" s="5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57"/>
    </row>
    <row r="20" s="1" customFormat="1" ht="27.75" customHeight="1">
      <c r="A20" s="52"/>
      <c r="B20" s="55"/>
      <c r="C20" s="56" t="s">
        <v>31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57"/>
    </row>
    <row r="21" s="1" customFormat="1" ht="27" customHeight="1">
      <c r="A21" s="52"/>
      <c r="B21" s="55"/>
      <c r="C21" s="56" t="s">
        <v>32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57"/>
    </row>
    <row r="22" s="1" customFormat="1" ht="24.75" customHeight="1">
      <c r="A22" s="52"/>
      <c r="B22" s="55"/>
      <c r="C22" s="56" t="s">
        <v>33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57"/>
    </row>
    <row r="23" ht="40.5" customHeight="1">
      <c r="A23" s="52"/>
      <c r="B23" s="55"/>
      <c r="C23" s="59" t="s">
        <v>34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/>
    </row>
    <row r="24" ht="17.25">
      <c r="A24" s="52"/>
      <c r="B24" s="51" t="s">
        <v>35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ht="7.5" customHeight="1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2"/>
      <c r="O25" s="2"/>
    </row>
    <row r="26" ht="9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ht="29.25" customHeight="1">
      <c r="B27" s="63" t="s">
        <v>36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</row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</sheetData>
  <mergeCells count="32">
    <mergeCell ref="I1:N1"/>
    <mergeCell ref="B2:O2"/>
    <mergeCell ref="N3:O3"/>
    <mergeCell ref="B4:G4"/>
    <mergeCell ref="H4:O4"/>
    <mergeCell ref="B5:G5"/>
    <mergeCell ref="H5:O5"/>
    <mergeCell ref="B6:O6"/>
    <mergeCell ref="B7:B9"/>
    <mergeCell ref="C7:C9"/>
    <mergeCell ref="D7:D9"/>
    <mergeCell ref="E7:E9"/>
    <mergeCell ref="F7:O7"/>
    <mergeCell ref="F8:G8"/>
    <mergeCell ref="H8:I8"/>
    <mergeCell ref="J8:K8"/>
    <mergeCell ref="L8:L9"/>
    <mergeCell ref="M8:M9"/>
    <mergeCell ref="N8:N9"/>
    <mergeCell ref="O8:O9"/>
    <mergeCell ref="B13:D13"/>
    <mergeCell ref="B15:M15"/>
    <mergeCell ref="C16:O16"/>
    <mergeCell ref="C17:O17"/>
    <mergeCell ref="C18:O18"/>
    <mergeCell ref="C19:O19"/>
    <mergeCell ref="C20:O20"/>
    <mergeCell ref="C21:O21"/>
    <mergeCell ref="C22:O22"/>
    <mergeCell ref="C23:O23"/>
    <mergeCell ref="B24:O24"/>
    <mergeCell ref="B27:O27"/>
  </mergeCells>
  <printOptions headings="0" gridLines="0"/>
  <pageMargins left="0.27559055118110237" right="0.15748031496062992" top="0.3543307086614173" bottom="0.3543307086614173" header="0.11811023622047245" footer="0.11811023622047245"/>
  <pageSetup paperSize="9" scale="64" firstPageNumber="1" fitToWidth="1" fitToHeight="0" pageOrder="downThenOver" orientation="landscape" usePrinterDefaults="1" blackAndWhite="0" draft="0" cellComments="none" useFirstPageNumber="1" errors="displayed" horizontalDpi="600" verticalDpi="1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Елена Валерьевна</dc:creator>
  <cp:lastModifiedBy>trotskiyal</cp:lastModifiedBy>
  <cp:revision>50</cp:revision>
  <dcterms:created xsi:type="dcterms:W3CDTF">2006-09-16T00:00:00Z</dcterms:created>
  <dcterms:modified xsi:type="dcterms:W3CDTF">2026-10-09T09:13:06Z</dcterms:modified>
</cp:coreProperties>
</file>