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Правовои отдел\Правовой отдел\ЗАКУПКИ\Березка п4,п5\2026\бензин\новая закупка\"/>
    </mc:Choice>
  </mc:AlternateContent>
  <xr:revisionPtr revIDLastSave="0" documentId="13_ncr:1_{A5777CFB-F2FA-4856-9416-B7F2EDE620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 3 предложения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4" l="1"/>
  <c r="H8" i="4"/>
  <c r="H9" i="4"/>
  <c r="K8" i="4" l="1"/>
  <c r="K9" i="4"/>
  <c r="K7" i="4" l="1"/>
  <c r="K10" i="4" s="1"/>
  <c r="I9" i="4" l="1"/>
  <c r="J9" i="4" s="1"/>
  <c r="I8" i="4"/>
  <c r="J8" i="4" s="1"/>
  <c r="I7" i="4"/>
  <c r="J7" i="4" s="1"/>
</calcChain>
</file>

<file path=xl/sharedStrings.xml><?xml version="1.0" encoding="utf-8"?>
<sst xmlns="http://schemas.openxmlformats.org/spreadsheetml/2006/main" count="28" uniqueCount="26">
  <si>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</si>
  <si>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</si>
  <si>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</si>
  <si>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</si>
  <si>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</si>
  <si>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</si>
  <si>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</si>
  <si>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>Однородность совокупности значений выявленных цен, используемых в расчете НМЦК</t>
  </si>
  <si>
    <r>
      <rPr>
        <b/>
        <sz val="10"/>
        <color indexed="8"/>
        <rFont val="Times New Roman"/>
        <family val="1"/>
        <charset val="204"/>
      </rPr>
      <t xml:space="preserve">Коэффициент вариации цен
V (%)
</t>
    </r>
    <r>
      <rPr>
        <i/>
        <sz val="8"/>
        <color indexed="8"/>
        <rFont val="Times New Roman"/>
        <family val="1"/>
        <charset val="204"/>
      </rPr>
      <t>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</si>
  <si>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
</t>
    </r>
    <r>
      <rPr>
        <sz val="8"/>
        <color indexed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</t>
    </r>
    <r>
      <rPr>
        <sz val="10"/>
        <color indexed="8"/>
        <rFont val="Times New Roman"/>
        <family val="1"/>
        <charset val="204"/>
      </rPr>
      <t xml:space="preserve">
</t>
    </r>
  </si>
  <si>
    <t>Н.П. Гукливский</t>
  </si>
  <si>
    <t>Бензин автомобильный
(розничная реализация)</t>
  </si>
  <si>
    <t>Топливо дизельное зимнее (розничная реализация)</t>
  </si>
  <si>
    <t>Литр; кубический дециметр</t>
  </si>
  <si>
    <t>на поставку топлива (автомобильный бензин АИ-95, дизельное топливо) для автотранспортных средств</t>
  </si>
  <si>
    <t>Начальник автотранспортного отдела</t>
  </si>
  <si>
    <t xml:space="preserve">Начальная сумма цен единиц товаров (НСЦ), руб.:  </t>
  </si>
  <si>
    <t xml:space="preserve">*Определение НСЦ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</si>
  <si>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 xml:space="preserve">Коммерческие предложения </t>
  </si>
  <si>
    <t>Топливо дизельное межсезонное (розничная реализация)</t>
  </si>
  <si>
    <t>Для определения начальной суммы цен единиц товаров направлены запросы о представлении ценовой информации 5 организациям: запрос от 12.10.2026 № 35-29/15. 
По истечении указанного срока подачи предложений поступило 3 коммерческих предложения. Начальная сумма цен единиц товара на поставку топлива (автомобильный бензин АИ-95, дизельное топливо) для автотранспортных средств согласно методу сопоставимых рыночных цен (анализа рынка) определена в размере 275,39 рублей.</t>
  </si>
  <si>
    <t>Предложение 2                        (вх. от 13.10.2026 № 35-30/26)</t>
  </si>
  <si>
    <t>Предложение 3                       (вх. от 14.10.2026 № 35-30/27)</t>
  </si>
  <si>
    <t>Предложение 1                       (вх. от 13.10.2026 № 35-30/25)</t>
  </si>
  <si>
    <t>В связи невозможностью определения объема предоставления товара установлено максимальное значение цены контракта в размере 70 000,00 руб. (Cемьдесят тысяч рублей 00 копеек) в соответствии с протребностью Заказчика и объемом выделенных лимитов бюджетных обязательств.
В целях соблюдения статьи 34 Бюджетного кодекса, Заказчиком принято решение при расчете начальной суммы цен единиц товаров использовать минимальное ценовое предложение:
Предложение 2 (вх. от 13.10.2026 № 35-30/26) сумма цен единиц товара 261,09 рублей.</t>
  </si>
  <si>
    <t xml:space="preserve">Обоснование начальной суммы цен единиц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</si>
</sst>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/>
    <xf numFmtId="0" fontId="1" fillId="0" borderId="3" xfId="0" applyFont="1" applyFill="1" applyBorder="1" applyAlignment="1">
      <alignment horizontal="left" vertical="top" wrapText="1"/>
    </xf>
    <xf numFmtId="0" fontId="4" fillId="0" borderId="0" xfId="0" applyFont="1" applyFill="1"/>
    <xf numFmtId="2" fontId="5" fillId="0" borderId="0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Fill="1"/>
    <xf numFmtId="0" fontId="6" fillId="0" borderId="0" xfId="0" applyFont="1"/>
    <xf numFmtId="2" fontId="4" fillId="0" borderId="0" xfId="0" applyNumberFormat="1" applyFont="1"/>
    <xf numFmtId="0" fontId="3" fillId="0" borderId="0" xfId="0" applyFont="1" applyBorder="1" applyAlignment="1">
      <alignment horizontal="left" vertical="center"/>
    </xf>
    <xf numFmtId="2" fontId="10" fillId="0" borderId="0" xfId="0" applyNumberFormat="1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2" fillId="0" borderId="1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right" wrapText="1"/>
    </xf>
    <xf numFmtId="0" fontId="1" fillId="0" borderId="9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952500</xdr:rowOff>
    </xdr:from>
    <xdr:to>
      <xdr:col>10</xdr:col>
      <xdr:colOff>0</xdr:colOff>
      <xdr:row>4</xdr:row>
      <xdr:rowOff>1304925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62950" y="2305050"/>
          <a:ext cx="9810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4</xdr:row>
      <xdr:rowOff>923925</xdr:rowOff>
    </xdr:from>
    <xdr:to>
      <xdr:col>9</xdr:col>
      <xdr:colOff>0</xdr:colOff>
      <xdr:row>4</xdr:row>
      <xdr:rowOff>1362075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34250" y="2276475"/>
          <a:ext cx="1009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4</xdr:row>
      <xdr:rowOff>1104900</xdr:rowOff>
    </xdr:from>
    <xdr:to>
      <xdr:col>11</xdr:col>
      <xdr:colOff>704850</xdr:colOff>
      <xdr:row>5</xdr:row>
      <xdr:rowOff>200025</xdr:rowOff>
    </xdr:to>
    <xdr:pic>
      <xdr:nvPicPr>
        <xdr:cNvPr id="1027" name="Picture 5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000" y="2047875"/>
          <a:ext cx="19145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38100</xdr:colOff>
      <xdr:row>4</xdr:row>
      <xdr:rowOff>885825</xdr:rowOff>
    </xdr:from>
    <xdr:to>
      <xdr:col>10</xdr:col>
      <xdr:colOff>190500</xdr:colOff>
      <xdr:row>4</xdr:row>
      <xdr:rowOff>1114425</xdr:rowOff>
    </xdr:to>
    <xdr:pic>
      <xdr:nvPicPr>
        <xdr:cNvPr id="1028" name="Picture 6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420225" y="18288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topLeftCell="A4" zoomScaleNormal="100" workbookViewId="0">
      <selection activeCell="F8" sqref="F8"/>
    </sheetView>
  </sheetViews>
  <sheetFormatPr defaultRowHeight="12.75" x14ac:dyDescent="0.2"/>
  <cols>
    <col min="1" max="1" width="3.140625" style="1" customWidth="1"/>
    <col min="2" max="2" width="30.7109375" style="1" customWidth="1"/>
    <col min="3" max="3" width="17.42578125" style="1" customWidth="1"/>
    <col min="4" max="4" width="6.85546875" style="1" customWidth="1"/>
    <col min="5" max="5" width="12.42578125" style="1" customWidth="1"/>
    <col min="6" max="6" width="12.28515625" style="1" customWidth="1"/>
    <col min="7" max="7" width="11.85546875" style="1" customWidth="1"/>
    <col min="8" max="8" width="15.5703125" style="1" customWidth="1"/>
    <col min="9" max="9" width="15.42578125" style="3" customWidth="1"/>
    <col min="10" max="10" width="15" style="3" customWidth="1"/>
    <col min="11" max="11" width="20.28515625" style="1" customWidth="1"/>
    <col min="12" max="12" width="10.85546875" style="1" customWidth="1"/>
    <col min="13" max="16384" width="9.140625" style="1"/>
  </cols>
  <sheetData>
    <row r="1" spans="1:14" ht="3.75" customHeight="1" x14ac:dyDescent="0.25">
      <c r="A1" s="7"/>
      <c r="B1" s="7"/>
      <c r="C1" s="7"/>
      <c r="D1" s="7"/>
      <c r="E1" s="7"/>
      <c r="F1" s="7"/>
      <c r="G1" s="7"/>
      <c r="H1" s="7"/>
      <c r="I1" s="8"/>
      <c r="J1" s="8"/>
      <c r="K1" s="22"/>
      <c r="L1" s="22"/>
    </row>
    <row r="2" spans="1:14" ht="15.75" customHeight="1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ht="15.75" customHeight="1" x14ac:dyDescent="0.2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ht="39" customHeight="1" x14ac:dyDescent="0.2">
      <c r="A4" s="42" t="s">
        <v>0</v>
      </c>
      <c r="B4" s="42" t="s">
        <v>2</v>
      </c>
      <c r="C4" s="42" t="s">
        <v>1</v>
      </c>
      <c r="D4" s="42" t="s">
        <v>3</v>
      </c>
      <c r="E4" s="25" t="s">
        <v>18</v>
      </c>
      <c r="F4" s="26"/>
      <c r="G4" s="26"/>
      <c r="H4" s="27" t="s">
        <v>7</v>
      </c>
      <c r="I4" s="28"/>
      <c r="J4" s="29"/>
      <c r="K4" s="30" t="s">
        <v>6</v>
      </c>
      <c r="L4" s="31"/>
    </row>
    <row r="5" spans="1:14" ht="109.5" customHeight="1" x14ac:dyDescent="0.2">
      <c r="A5" s="43"/>
      <c r="B5" s="43"/>
      <c r="C5" s="43"/>
      <c r="D5" s="43"/>
      <c r="E5" s="47" t="s">
        <v>23</v>
      </c>
      <c r="F5" s="42" t="s">
        <v>21</v>
      </c>
      <c r="G5" s="42" t="s">
        <v>22</v>
      </c>
      <c r="H5" s="40" t="s">
        <v>5</v>
      </c>
      <c r="I5" s="38" t="s">
        <v>4</v>
      </c>
      <c r="J5" s="36" t="s">
        <v>8</v>
      </c>
      <c r="K5" s="50" t="s">
        <v>9</v>
      </c>
      <c r="L5" s="51"/>
    </row>
    <row r="6" spans="1:14" ht="38.25" customHeight="1" x14ac:dyDescent="0.2">
      <c r="A6" s="44"/>
      <c r="B6" s="44"/>
      <c r="C6" s="44"/>
      <c r="D6" s="44"/>
      <c r="E6" s="48"/>
      <c r="F6" s="44"/>
      <c r="G6" s="44"/>
      <c r="H6" s="41"/>
      <c r="I6" s="39"/>
      <c r="J6" s="37"/>
      <c r="K6" s="52"/>
      <c r="L6" s="53"/>
    </row>
    <row r="7" spans="1:14" ht="30" x14ac:dyDescent="0.2">
      <c r="A7" s="2">
        <v>1</v>
      </c>
      <c r="B7" s="19" t="s">
        <v>11</v>
      </c>
      <c r="C7" s="20" t="s">
        <v>13</v>
      </c>
      <c r="D7" s="21">
        <v>1</v>
      </c>
      <c r="E7" s="13">
        <v>85</v>
      </c>
      <c r="F7" s="13">
        <v>81.39</v>
      </c>
      <c r="G7" s="13">
        <v>84.99</v>
      </c>
      <c r="H7" s="14">
        <f t="shared" ref="H7:H9" si="0">ROUND(AVERAGE(E7:G7),2)</f>
        <v>83.79</v>
      </c>
      <c r="I7" s="14">
        <f t="shared" ref="I7:I9" si="1">SQRT(((SUM((POWER(E7-H7,2)),(POWER(F7-H7,2)),(POWER(G7-H7,2)))))/(COLUMNS(E7:G7)-1))</f>
        <v>2.0813577299445649</v>
      </c>
      <c r="J7" s="14">
        <f t="shared" ref="J7:J9" si="2">(I7/H7)*100</f>
        <v>2.4840168635213806</v>
      </c>
      <c r="K7" s="45">
        <f>ROUND((D7/3)*(E7+F7+G7),2)</f>
        <v>83.79</v>
      </c>
      <c r="L7" s="46"/>
    </row>
    <row r="8" spans="1:14" ht="30" x14ac:dyDescent="0.2">
      <c r="A8" s="2">
        <v>2</v>
      </c>
      <c r="B8" s="19" t="s">
        <v>12</v>
      </c>
      <c r="C8" s="20" t="s">
        <v>13</v>
      </c>
      <c r="D8" s="21">
        <v>1</v>
      </c>
      <c r="E8" s="13">
        <v>99</v>
      </c>
      <c r="F8" s="13">
        <v>89.85</v>
      </c>
      <c r="G8" s="13">
        <v>98.54</v>
      </c>
      <c r="H8" s="14">
        <f t="shared" si="0"/>
        <v>95.8</v>
      </c>
      <c r="I8" s="14">
        <f t="shared" si="1"/>
        <v>5.1550994170820843</v>
      </c>
      <c r="J8" s="14">
        <f t="shared" si="2"/>
        <v>5.3811058633424684</v>
      </c>
      <c r="K8" s="45">
        <f t="shared" ref="K8:K9" si="3">ROUND((D8/3)*(E8+F8+G8),2)</f>
        <v>95.8</v>
      </c>
      <c r="L8" s="46"/>
    </row>
    <row r="9" spans="1:14" ht="34.5" customHeight="1" x14ac:dyDescent="0.2">
      <c r="A9" s="2">
        <v>3</v>
      </c>
      <c r="B9" s="19" t="s">
        <v>19</v>
      </c>
      <c r="C9" s="20" t="s">
        <v>13</v>
      </c>
      <c r="D9" s="21">
        <v>1</v>
      </c>
      <c r="E9" s="13">
        <v>99</v>
      </c>
      <c r="F9" s="13">
        <v>89.85</v>
      </c>
      <c r="G9" s="13">
        <v>98.54</v>
      </c>
      <c r="H9" s="14">
        <f t="shared" si="0"/>
        <v>95.8</v>
      </c>
      <c r="I9" s="14">
        <f t="shared" si="1"/>
        <v>5.1550994170820843</v>
      </c>
      <c r="J9" s="14">
        <f t="shared" si="2"/>
        <v>5.3811058633424684</v>
      </c>
      <c r="K9" s="45">
        <f t="shared" si="3"/>
        <v>95.8</v>
      </c>
      <c r="L9" s="46"/>
    </row>
    <row r="10" spans="1:14" s="5" customFormat="1" ht="14.25" customHeight="1" x14ac:dyDescent="0.2">
      <c r="A10" s="34" t="s">
        <v>16</v>
      </c>
      <c r="B10" s="34"/>
      <c r="C10" s="34"/>
      <c r="D10" s="34"/>
      <c r="E10" s="34"/>
      <c r="F10" s="34"/>
      <c r="G10" s="34"/>
      <c r="H10" s="34"/>
      <c r="I10" s="34"/>
      <c r="J10" s="35"/>
      <c r="K10" s="54">
        <f>SUM(K7:K9)</f>
        <v>275.39</v>
      </c>
      <c r="L10" s="55"/>
    </row>
    <row r="11" spans="1:14" ht="12.7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2"/>
      <c r="L11" s="4"/>
      <c r="N11" s="10"/>
    </row>
    <row r="12" spans="1:14" ht="62.25" customHeight="1" x14ac:dyDescent="0.2">
      <c r="A12" s="32" t="s">
        <v>20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7"/>
      <c r="N12" s="10"/>
    </row>
    <row r="13" spans="1:14" ht="7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5"/>
      <c r="L13" s="15"/>
      <c r="N13" s="10"/>
    </row>
    <row r="14" spans="1:14" ht="19.5" customHeight="1" x14ac:dyDescent="0.2">
      <c r="A14" s="24" t="s">
        <v>24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4" ht="65.2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6"/>
    </row>
    <row r="16" spans="1:14" ht="48.75" customHeight="1" x14ac:dyDescent="0.25">
      <c r="A16" s="49" t="s">
        <v>17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9"/>
    </row>
    <row r="18" spans="2:11" ht="15.75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</row>
    <row r="19" spans="2:11" ht="15.75" x14ac:dyDescent="0.25">
      <c r="B19" s="16" t="s">
        <v>15</v>
      </c>
      <c r="C19" s="17"/>
      <c r="D19" s="17"/>
      <c r="E19" s="17"/>
      <c r="F19" s="18"/>
      <c r="G19" s="17"/>
      <c r="H19" s="17"/>
      <c r="I19" s="17"/>
      <c r="J19" s="18" t="s">
        <v>10</v>
      </c>
      <c r="K19" s="18"/>
    </row>
  </sheetData>
  <mergeCells count="25">
    <mergeCell ref="F5:F6"/>
    <mergeCell ref="E5:E6"/>
    <mergeCell ref="D4:D6"/>
    <mergeCell ref="C4:C6"/>
    <mergeCell ref="A16:K16"/>
    <mergeCell ref="K8:L8"/>
    <mergeCell ref="K9:L9"/>
    <mergeCell ref="K5:L6"/>
    <mergeCell ref="K10:L10"/>
    <mergeCell ref="K1:L1"/>
    <mergeCell ref="A2:L2"/>
    <mergeCell ref="A3:L3"/>
    <mergeCell ref="A14:L15"/>
    <mergeCell ref="E4:G4"/>
    <mergeCell ref="H4:J4"/>
    <mergeCell ref="K4:L4"/>
    <mergeCell ref="A12:L12"/>
    <mergeCell ref="A10:J10"/>
    <mergeCell ref="J5:J6"/>
    <mergeCell ref="I5:I6"/>
    <mergeCell ref="H5:H6"/>
    <mergeCell ref="B4:B6"/>
    <mergeCell ref="A4:A6"/>
    <mergeCell ref="G5:G6"/>
    <mergeCell ref="K7:L7"/>
  </mergeCells>
  <phoneticPr fontId="0" type="noConversion"/>
  <pageMargins left="0.31496062992125984" right="0.31496062992125984" top="0.35433070866141736" bottom="0.35433070866141736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3 предложения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W1-KT-340</cp:lastModifiedBy>
  <cp:lastPrinted>2026-10-06T13:47:56Z</cp:lastPrinted>
  <dcterms:created xsi:type="dcterms:W3CDTF">2014-01-15T18:15:09Z</dcterms:created>
  <dcterms:modified xsi:type="dcterms:W3CDTF">2026-10-14T13:10:29Z</dcterms:modified>
</cp:coreProperties>
</file>