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415-1\Shared Docs\44-ФЗ\_2026 год\Единственный поставщик\1 Березка\200910027126100167 тигли (Оксана)\"/>
    </mc:Choice>
  </mc:AlternateContent>
  <bookViews>
    <workbookView xWindow="0" yWindow="0" windowWidth="28800" windowHeight="12435"/>
  </bookViews>
  <sheets>
    <sheet name="Расчет цены" sheetId="2" r:id="rId1"/>
  </sheets>
  <definedNames>
    <definedName name="_xlnm._FilterDatabase" localSheetId="0" hidden="1">'Расчет цены'!$A$4:$N$8</definedName>
    <definedName name="_xlnm.Print_Area" localSheetId="0">'Расчет цены'!$A$1:$N$11</definedName>
  </definedNames>
  <calcPr calcId="152511"/>
</workbook>
</file>

<file path=xl/calcChain.xml><?xml version="1.0" encoding="utf-8"?>
<calcChain xmlns="http://schemas.openxmlformats.org/spreadsheetml/2006/main">
  <c r="N7" i="2" l="1"/>
  <c r="M6" i="2" l="1"/>
  <c r="M5" i="2"/>
  <c r="N6" i="2" l="1"/>
  <c r="N5" i="2"/>
  <c r="L6" i="2"/>
  <c r="I6" i="2"/>
  <c r="J6" i="2" s="1"/>
  <c r="K6" i="2" s="1"/>
  <c r="I5" i="2" l="1"/>
  <c r="J5" i="2" l="1"/>
  <c r="K5" i="2" s="1"/>
  <c r="L5" i="2"/>
</calcChain>
</file>

<file path=xl/sharedStrings.xml><?xml version="1.0" encoding="utf-8"?>
<sst xmlns="http://schemas.openxmlformats.org/spreadsheetml/2006/main" count="27" uniqueCount="25">
  <si>
    <t>№</t>
  </si>
  <si>
    <t>Кол-во</t>
  </si>
  <si>
    <t>Среднее квадратичное отклонение</t>
  </si>
  <si>
    <t xml:space="preserve">Средняя арифметическая цена за единицу     &lt;ц&gt; </t>
  </si>
  <si>
    <t>Применяемый коэффициент</t>
  </si>
  <si>
    <t>Метод сопоставимых рыночных цен (анализа рынка)</t>
  </si>
  <si>
    <t>Ценовая информация (руб./ед.изм.)</t>
  </si>
  <si>
    <t xml:space="preserve">Дата составления: </t>
  </si>
  <si>
    <t>Минимальное значение за ед. изм., выбранное заказчиком (руб.)</t>
  </si>
  <si>
    <t xml:space="preserve"> </t>
  </si>
  <si>
    <r>
      <t xml:space="preserve">Коэффициент вариации цен V (%)  </t>
    </r>
    <r>
      <rPr>
        <b/>
        <i/>
        <sz val="10"/>
        <color indexed="8"/>
        <rFont val="Times New Roman"/>
        <family val="1"/>
        <charset val="204"/>
      </rPr>
      <t>(не должен превышать 33%)</t>
    </r>
  </si>
  <si>
    <t>Ед. изм.</t>
  </si>
  <si>
    <t>ОБОСНОВАНИЕ НАЧАЛЬНОЙ (МАКСИМАЛЬНОЙ) ЦЕНЫ КОНТРАКТА</t>
  </si>
  <si>
    <t>Используемый метод определения:</t>
  </si>
  <si>
    <t>Однородность совокупности значений выявленных цен, используемых в расчете</t>
  </si>
  <si>
    <t>Наименование предмета контракта</t>
  </si>
  <si>
    <r>
      <rPr>
        <b/>
        <sz val="10"/>
        <color indexed="8"/>
        <rFont val="Times New Roman"/>
        <family val="1"/>
        <charset val="204"/>
      </rPr>
      <t>Расчет по формуле</t>
    </r>
    <r>
      <rPr>
        <sz val="10"/>
        <color indexed="8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</si>
  <si>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Сумма (руб.)</t>
  </si>
  <si>
    <t xml:space="preserve">В результате проведенного расчета Н(М)ЦК составила:       </t>
  </si>
  <si>
    <t>шт</t>
  </si>
  <si>
    <t>Тигель коррундовый (алундовые)</t>
  </si>
  <si>
    <t>Источник № 1
(от 21.09.2026 №ТК-1-21-09/26)</t>
  </si>
  <si>
    <t>Источник №2
(от 21.09.2026 №01-210926)</t>
  </si>
  <si>
    <t>Источник № 3
(от 21.09.2026 №03-2109)</t>
  </si>
  <si>
    <t>Цена Контракта/Договора определена как минимальное значение из коммерческих предложений, руководствуясь принципом эффективности использования бюджетных средств (ст. 34, ч. 2 ст. 72 Бюджетного кодекса РФ).  Источниками информации для определения ЦК являются коммерческие (ценовые) предложения, полученные на запрос Заказчика: запрос от 18.09.2026 № МГУ-22/7026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</si>
</sst>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14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4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Arial"/>
      <family val="2"/>
      <charset val="1"/>
    </font>
    <font>
      <b/>
      <i/>
      <sz val="10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8" fillId="0" borderId="0"/>
  </cellStyleXfs>
  <cellXfs count="48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Border="1"/>
    <xf numFmtId="164" fontId="2" fillId="0" borderId="0" xfId="0" applyNumberFormat="1" applyFont="1" applyFill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wrapText="1"/>
      <protection locked="0"/>
    </xf>
    <xf numFmtId="0" fontId="2" fillId="0" borderId="0" xfId="0" applyFont="1" applyFill="1" applyAlignment="1" applyProtection="1">
      <alignment vertical="center"/>
      <protection locked="0"/>
    </xf>
    <xf numFmtId="0" fontId="4" fillId="0" borderId="0" xfId="0" applyFont="1" applyFill="1" applyAlignment="1" applyProtection="1">
      <alignment vertical="center"/>
      <protection locked="0"/>
    </xf>
    <xf numFmtId="0" fontId="5" fillId="2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6" fillId="0" borderId="0" xfId="0" applyNumberFormat="1" applyFont="1" applyFill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wrapText="1"/>
      <protection locked="0"/>
    </xf>
    <xf numFmtId="0" fontId="6" fillId="0" borderId="0" xfId="0" applyFont="1" applyFill="1" applyAlignment="1" applyProtection="1">
      <alignment vertical="center"/>
      <protection locked="0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 applyProtection="1">
      <alignment horizontal="center" vertical="top" wrapText="1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4" fontId="12" fillId="2" borderId="5" xfId="0" applyNumberFormat="1" applyFont="1" applyFill="1" applyBorder="1" applyAlignment="1">
      <alignment horizontal="center" vertical="justify"/>
    </xf>
    <xf numFmtId="4" fontId="12" fillId="2" borderId="1" xfId="0" applyNumberFormat="1" applyFont="1" applyFill="1" applyBorder="1" applyAlignment="1">
      <alignment horizontal="center" vertical="justify"/>
    </xf>
    <xf numFmtId="0" fontId="7" fillId="2" borderId="1" xfId="0" applyFont="1" applyFill="1" applyBorder="1" applyAlignment="1">
      <alignment horizontal="center" vertical="justify" wrapText="1"/>
    </xf>
    <xf numFmtId="4" fontId="12" fillId="2" borderId="1" xfId="0" applyNumberFormat="1" applyFont="1" applyFill="1" applyBorder="1" applyAlignment="1">
      <alignment horizontal="center" vertical="justify" wrapText="1"/>
    </xf>
    <xf numFmtId="2" fontId="11" fillId="2" borderId="1" xfId="0" applyNumberFormat="1" applyFont="1" applyFill="1" applyBorder="1" applyAlignment="1">
      <alignment horizontal="center" vertical="justify"/>
    </xf>
    <xf numFmtId="0" fontId="7" fillId="0" borderId="1" xfId="0" applyFont="1" applyFill="1" applyBorder="1" applyAlignment="1">
      <alignment horizontal="center" vertical="justify" wrapText="1"/>
    </xf>
    <xf numFmtId="0" fontId="7" fillId="0" borderId="1" xfId="0" applyFont="1" applyFill="1" applyBorder="1" applyAlignment="1">
      <alignment horizontal="left" vertical="justify" wrapText="1"/>
    </xf>
    <xf numFmtId="4" fontId="10" fillId="0" borderId="1" xfId="0" applyNumberFormat="1" applyFont="1" applyFill="1" applyBorder="1" applyAlignment="1">
      <alignment horizontal="center" vertical="justify"/>
    </xf>
    <xf numFmtId="0" fontId="10" fillId="0" borderId="1" xfId="0" applyFont="1" applyFill="1" applyBorder="1" applyAlignment="1">
      <alignment vertical="justify"/>
    </xf>
    <xf numFmtId="0" fontId="6" fillId="0" borderId="1" xfId="0" applyFont="1" applyFill="1" applyBorder="1" applyAlignment="1">
      <alignment vertical="justify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 applyProtection="1">
      <alignment horizontal="center" vertical="top" wrapText="1"/>
      <protection locked="0"/>
    </xf>
    <xf numFmtId="0" fontId="10" fillId="0" borderId="1" xfId="0" applyFont="1" applyFill="1" applyBorder="1" applyAlignment="1">
      <alignment horizontal="center" vertical="justify" wrapText="1"/>
    </xf>
    <xf numFmtId="0" fontId="10" fillId="0" borderId="1" xfId="0" applyFont="1" applyFill="1" applyBorder="1" applyAlignment="1">
      <alignment horizontal="center" vertical="justify"/>
    </xf>
    <xf numFmtId="14" fontId="6" fillId="0" borderId="0" xfId="0" applyNumberFormat="1" applyFont="1" applyFill="1" applyAlignment="1" applyProtection="1">
      <alignment horizontal="center" vertical="center" wrapText="1"/>
      <protection locked="0"/>
    </xf>
    <xf numFmtId="0" fontId="13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</xdr:colOff>
      <xdr:row>3</xdr:row>
      <xdr:rowOff>876298</xdr:rowOff>
    </xdr:from>
    <xdr:to>
      <xdr:col>9</xdr:col>
      <xdr:colOff>1019175</xdr:colOff>
      <xdr:row>3</xdr:row>
      <xdr:rowOff>1257299</xdr:rowOff>
    </xdr:to>
    <xdr:pic>
      <xdr:nvPicPr>
        <xdr:cNvPr id="2102" name="Picture 2">
          <a:extLst>
            <a:ext uri="{FF2B5EF4-FFF2-40B4-BE49-F238E27FC236}">
              <a16:creationId xmlns:a16="http://schemas.microsoft.com/office/drawing/2014/main" xmlns="" id="{00000000-0008-0000-0000-00003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5875" y="2419348"/>
          <a:ext cx="1000125" cy="38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19050</xdr:colOff>
      <xdr:row>2</xdr:row>
      <xdr:rowOff>2705100</xdr:rowOff>
    </xdr:from>
    <xdr:to>
      <xdr:col>12</xdr:col>
      <xdr:colOff>0</xdr:colOff>
      <xdr:row>2</xdr:row>
      <xdr:rowOff>3019425</xdr:rowOff>
    </xdr:to>
    <xdr:pic>
      <xdr:nvPicPr>
        <xdr:cNvPr id="2103" name="Picture 5">
          <a:extLst>
            <a:ext uri="{FF2B5EF4-FFF2-40B4-BE49-F238E27FC236}">
              <a16:creationId xmlns:a16="http://schemas.microsoft.com/office/drawing/2014/main" xmlns="" id="{00000000-0008-0000-0000-00003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4448175"/>
          <a:ext cx="132397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19050</xdr:colOff>
      <xdr:row>3</xdr:row>
      <xdr:rowOff>942975</xdr:rowOff>
    </xdr:from>
    <xdr:to>
      <xdr:col>11</xdr:col>
      <xdr:colOff>0</xdr:colOff>
      <xdr:row>3</xdr:row>
      <xdr:rowOff>1238250</xdr:rowOff>
    </xdr:to>
    <xdr:pic>
      <xdr:nvPicPr>
        <xdr:cNvPr id="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34575" y="2486025"/>
          <a:ext cx="10382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133350</xdr:colOff>
      <xdr:row>2</xdr:row>
      <xdr:rowOff>2381250</xdr:rowOff>
    </xdr:from>
    <xdr:to>
      <xdr:col>11</xdr:col>
      <xdr:colOff>285750</xdr:colOff>
      <xdr:row>2</xdr:row>
      <xdr:rowOff>2609850</xdr:rowOff>
    </xdr:to>
    <xdr:pic>
      <xdr:nvPicPr>
        <xdr:cNvPr id="11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00" y="4124325"/>
          <a:ext cx="1524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9"/>
  <sheetViews>
    <sheetView tabSelected="1" view="pageBreakPreview" zoomScaleNormal="100" zoomScaleSheetLayoutView="100" workbookViewId="0">
      <selection activeCell="K11" sqref="K11"/>
    </sheetView>
  </sheetViews>
  <sheetFormatPr defaultRowHeight="12.75" x14ac:dyDescent="0.2"/>
  <cols>
    <col min="1" max="1" width="5.28515625" style="2" customWidth="1"/>
    <col min="2" max="2" width="40.140625" style="2" customWidth="1"/>
    <col min="3" max="3" width="9.42578125" style="2" customWidth="1"/>
    <col min="4" max="4" width="10" style="2" customWidth="1"/>
    <col min="5" max="6" width="14.28515625" style="2" customWidth="1"/>
    <col min="7" max="7" width="15.140625" style="2" customWidth="1"/>
    <col min="8" max="8" width="9.140625" style="2"/>
    <col min="9" max="9" width="15.5703125" style="2" customWidth="1"/>
    <col min="10" max="10" width="15.42578125" style="2" customWidth="1"/>
    <col min="11" max="11" width="15.85546875" style="2" customWidth="1"/>
    <col min="12" max="12" width="20" style="2" customWidth="1"/>
    <col min="13" max="13" width="16" style="2" customWidth="1"/>
    <col min="14" max="14" width="14.28515625" style="2" customWidth="1"/>
    <col min="15" max="16384" width="9.140625" style="2"/>
  </cols>
  <sheetData>
    <row r="1" spans="1:14" s="1" customFormat="1" ht="48.75" customHeight="1" x14ac:dyDescent="0.3">
      <c r="A1" s="42" t="s">
        <v>12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s="1" customFormat="1" ht="24" customHeight="1" x14ac:dyDescent="0.3">
      <c r="A2" s="9"/>
      <c r="B2" s="9" t="s">
        <v>13</v>
      </c>
      <c r="C2" s="45" t="s">
        <v>5</v>
      </c>
      <c r="D2" s="46"/>
      <c r="E2" s="46"/>
      <c r="F2" s="46"/>
      <c r="G2" s="46"/>
      <c r="H2" s="46"/>
      <c r="I2" s="46"/>
      <c r="J2" s="46"/>
      <c r="K2" s="46"/>
      <c r="L2" s="46"/>
      <c r="M2" s="46"/>
      <c r="N2" s="47"/>
    </row>
    <row r="3" spans="1:14" ht="48.75" customHeight="1" x14ac:dyDescent="0.2">
      <c r="A3" s="42" t="s">
        <v>0</v>
      </c>
      <c r="B3" s="42" t="s">
        <v>15</v>
      </c>
      <c r="C3" s="42" t="s">
        <v>11</v>
      </c>
      <c r="D3" s="42" t="s">
        <v>1</v>
      </c>
      <c r="E3" s="43" t="s">
        <v>6</v>
      </c>
      <c r="F3" s="43"/>
      <c r="G3" s="43"/>
      <c r="H3" s="43" t="s">
        <v>4</v>
      </c>
      <c r="I3" s="44" t="s">
        <v>14</v>
      </c>
      <c r="J3" s="44"/>
      <c r="K3" s="44"/>
      <c r="L3" s="32" t="s">
        <v>16</v>
      </c>
      <c r="M3" s="34" t="s">
        <v>8</v>
      </c>
      <c r="N3" s="34" t="s">
        <v>17</v>
      </c>
    </row>
    <row r="4" spans="1:14" ht="99.75" customHeight="1" x14ac:dyDescent="0.2">
      <c r="A4" s="42"/>
      <c r="B4" s="42"/>
      <c r="C4" s="42"/>
      <c r="D4" s="42"/>
      <c r="E4" s="19" t="s">
        <v>21</v>
      </c>
      <c r="F4" s="19" t="s">
        <v>22</v>
      </c>
      <c r="G4" s="19" t="s">
        <v>23</v>
      </c>
      <c r="H4" s="43"/>
      <c r="I4" s="10" t="s">
        <v>3</v>
      </c>
      <c r="J4" s="10" t="s">
        <v>2</v>
      </c>
      <c r="K4" s="9" t="s">
        <v>10</v>
      </c>
      <c r="L4" s="33"/>
      <c r="M4" s="35"/>
      <c r="N4" s="35"/>
    </row>
    <row r="5" spans="1:14" s="8" customFormat="1" ht="33.75" customHeight="1" x14ac:dyDescent="0.2">
      <c r="A5" s="22">
        <v>1</v>
      </c>
      <c r="B5" s="26" t="s">
        <v>20</v>
      </c>
      <c r="C5" s="22" t="s">
        <v>19</v>
      </c>
      <c r="D5" s="25">
        <v>40</v>
      </c>
      <c r="E5" s="20">
        <v>528</v>
      </c>
      <c r="F5" s="21">
        <v>554.4</v>
      </c>
      <c r="G5" s="21">
        <v>580.79999999999995</v>
      </c>
      <c r="H5" s="23">
        <v>1</v>
      </c>
      <c r="I5" s="23">
        <f>AVERAGE(E5:G5)</f>
        <v>554.4</v>
      </c>
      <c r="J5" s="21">
        <f>SQRT(((SUM((POWER(G5-I5,2)),(POWER(F5-I5,2)),(POWER(E5-I5,2)))/(COLUMNS(E5:G5)-1))))</f>
        <v>26.399999999999977</v>
      </c>
      <c r="K5" s="24">
        <f>J5/I5*100</f>
        <v>4.7619047619047583</v>
      </c>
      <c r="L5" s="23">
        <f t="shared" ref="L5:L6" si="0">((D5/3)*(SUM(E5:G5)))</f>
        <v>22176</v>
      </c>
      <c r="M5" s="21">
        <f>E5</f>
        <v>528</v>
      </c>
      <c r="N5" s="21">
        <f>M5*D5</f>
        <v>21120</v>
      </c>
    </row>
    <row r="6" spans="1:14" s="8" customFormat="1" ht="33.75" customHeight="1" x14ac:dyDescent="0.2">
      <c r="A6" s="22">
        <v>2</v>
      </c>
      <c r="B6" s="26" t="s">
        <v>20</v>
      </c>
      <c r="C6" s="22" t="s">
        <v>19</v>
      </c>
      <c r="D6" s="25">
        <v>40</v>
      </c>
      <c r="E6" s="20">
        <v>726</v>
      </c>
      <c r="F6" s="21">
        <v>762.3</v>
      </c>
      <c r="G6" s="21">
        <v>798.6</v>
      </c>
      <c r="H6" s="23">
        <v>1</v>
      </c>
      <c r="I6" s="23">
        <f t="shared" ref="I6" si="1">AVERAGE(E6:G6)</f>
        <v>762.30000000000007</v>
      </c>
      <c r="J6" s="21">
        <f t="shared" ref="J6" si="2">SQRT(((SUM((POWER(G6-I6,2)),(POWER(F6-I6,2)),(POWER(E6-I6,2)))/(COLUMNS(E6:G6)-1))))</f>
        <v>36.300000000000011</v>
      </c>
      <c r="K6" s="24">
        <f t="shared" ref="K6" si="3">J6/I6*100</f>
        <v>4.7619047619047628</v>
      </c>
      <c r="L6" s="23">
        <f t="shared" si="0"/>
        <v>30492.000000000004</v>
      </c>
      <c r="M6" s="21">
        <f t="shared" ref="M6" si="4">E6</f>
        <v>726</v>
      </c>
      <c r="N6" s="21">
        <f t="shared" ref="N6" si="5">M6*D6</f>
        <v>29040</v>
      </c>
    </row>
    <row r="7" spans="1:14" ht="29.25" customHeight="1" x14ac:dyDescent="0.2">
      <c r="A7" s="38" t="s">
        <v>18</v>
      </c>
      <c r="B7" s="39"/>
      <c r="C7" s="39"/>
      <c r="D7" s="39"/>
      <c r="E7" s="39"/>
      <c r="F7" s="39"/>
      <c r="G7" s="39"/>
      <c r="H7" s="39"/>
      <c r="I7" s="27"/>
      <c r="J7" s="28"/>
      <c r="K7" s="28"/>
      <c r="L7" s="27"/>
      <c r="M7" s="29"/>
      <c r="N7" s="21">
        <f>N5+N6</f>
        <v>50160</v>
      </c>
    </row>
    <row r="8" spans="1:14" ht="34.5" customHeight="1" x14ac:dyDescent="0.2">
      <c r="A8" s="14"/>
      <c r="B8" s="30" t="s">
        <v>24</v>
      </c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</row>
    <row r="9" spans="1:14" ht="21.75" customHeight="1" x14ac:dyDescent="0.25">
      <c r="A9" s="16"/>
      <c r="B9" s="17" t="s">
        <v>7</v>
      </c>
      <c r="C9" s="40">
        <v>46309</v>
      </c>
      <c r="D9" s="41"/>
      <c r="E9" s="41"/>
      <c r="F9" s="11"/>
      <c r="G9" s="12"/>
      <c r="H9" s="13"/>
      <c r="I9" s="13"/>
      <c r="J9" s="13"/>
      <c r="K9" s="13"/>
      <c r="L9" s="13"/>
      <c r="M9" s="13"/>
      <c r="N9" s="13"/>
    </row>
    <row r="10" spans="1:14" ht="21.75" hidden="1" customHeight="1" x14ac:dyDescent="0.2">
      <c r="A10" s="37" t="s">
        <v>9</v>
      </c>
      <c r="B10" s="37"/>
      <c r="C10" s="37"/>
      <c r="D10" s="18"/>
      <c r="E10" s="5"/>
      <c r="F10" s="4"/>
      <c r="G10" s="5"/>
      <c r="H10" s="6"/>
      <c r="I10" s="6"/>
      <c r="J10" s="6"/>
      <c r="K10" s="6"/>
      <c r="L10" s="6"/>
      <c r="M10" s="6"/>
      <c r="N10" s="6"/>
    </row>
    <row r="11" spans="1:14" ht="21.75" customHeight="1" x14ac:dyDescent="0.25">
      <c r="A11" s="15"/>
      <c r="B11" s="17"/>
      <c r="C11" s="36"/>
      <c r="D11" s="36"/>
      <c r="E11" s="36"/>
      <c r="F11" s="31"/>
      <c r="G11" s="31"/>
    </row>
    <row r="12" spans="1:14" ht="46.5" customHeight="1" x14ac:dyDescent="0.2"/>
    <row r="13" spans="1:14" ht="36" customHeight="1" x14ac:dyDescent="0.2"/>
    <row r="14" spans="1:14" ht="36" customHeight="1" x14ac:dyDescent="0.2"/>
    <row r="15" spans="1:14" ht="36" customHeight="1" x14ac:dyDescent="0.2"/>
    <row r="16" spans="1:14" ht="36" customHeight="1" x14ac:dyDescent="0.2"/>
    <row r="17" spans="1:14" ht="55.5" customHeight="1" x14ac:dyDescent="0.2"/>
    <row r="18" spans="1:14" ht="36" customHeight="1" x14ac:dyDescent="0.2"/>
    <row r="19" spans="1:14" ht="36" customHeight="1" x14ac:dyDescent="0.2"/>
    <row r="20" spans="1:14" ht="52.5" customHeight="1" x14ac:dyDescent="0.2"/>
    <row r="21" spans="1:14" ht="51" customHeight="1" x14ac:dyDescent="0.2"/>
    <row r="22" spans="1:14" s="3" customFormat="1" ht="32.2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 s="3" customFormat="1" ht="52.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14" ht="15.75" customHeight="1" x14ac:dyDescent="0.2"/>
    <row r="25" spans="1:14" s="6" customFormat="1" ht="14.25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4" s="6" customFormat="1" ht="14.25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 spans="1:14" s="6" customFormat="1" ht="32.2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spans="1:14" s="7" customFormat="1" ht="21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spans="1:14" s="6" customFormat="1" ht="14.25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</sheetData>
  <autoFilter ref="A4:N8"/>
  <mergeCells count="18">
    <mergeCell ref="A1:N1"/>
    <mergeCell ref="A3:A4"/>
    <mergeCell ref="B3:B4"/>
    <mergeCell ref="C3:C4"/>
    <mergeCell ref="D3:D4"/>
    <mergeCell ref="E3:G3"/>
    <mergeCell ref="I3:K3"/>
    <mergeCell ref="C2:N2"/>
    <mergeCell ref="H3:H4"/>
    <mergeCell ref="B8:N8"/>
    <mergeCell ref="F11:G11"/>
    <mergeCell ref="L3:L4"/>
    <mergeCell ref="M3:M4"/>
    <mergeCell ref="N3:N4"/>
    <mergeCell ref="C11:E11"/>
    <mergeCell ref="A10:C10"/>
    <mergeCell ref="A7:H7"/>
    <mergeCell ref="C9:E9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6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Расчет цены</vt:lpstr>
      <vt:lpstr>'Расчет цены'!Область_печати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</dc:creator>
  <cp:lastModifiedBy>user</cp:lastModifiedBy>
  <cp:lastPrinted>2026-06-16T13:05:04Z</cp:lastPrinted>
  <dcterms:created xsi:type="dcterms:W3CDTF">2014-01-15T18:15:09Z</dcterms:created>
  <dcterms:modified xsi:type="dcterms:W3CDTF">2026-10-14T14:18:20Z</dcterms:modified>
</cp:coreProperties>
</file>