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3256" windowHeight="11508"/>
  </bookViews>
  <sheets>
    <sheet name="Лист1" sheetId="1" r:id="rId1"/>
  </sheets>
  <definedNames>
    <definedName name="_xlnm.Print_Area" localSheetId="0">Лист1!$A$1:$E$130</definedName>
  </definedName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5" i="1"/>
  <c r="B105" s="1"/>
  <c r="F96"/>
  <c r="B96" s="1"/>
  <c r="B104"/>
  <c r="B95"/>
  <c r="A114"/>
  <c r="B86"/>
  <c r="B77"/>
  <c r="B68"/>
  <c r="B59"/>
  <c r="B50"/>
  <c r="B41"/>
  <c r="B32"/>
  <c r="B23"/>
  <c r="B14"/>
  <c r="F87"/>
  <c r="B87" s="1"/>
  <c r="F78"/>
  <c r="B78" s="1"/>
  <c r="F69"/>
  <c r="B69" s="1"/>
  <c r="F60"/>
  <c r="B60" s="1"/>
  <c r="F51"/>
  <c r="B51" s="1"/>
  <c r="F42"/>
  <c r="B42" s="1"/>
  <c r="F33"/>
  <c r="B33" s="1"/>
  <c r="F24"/>
  <c r="B24" s="1"/>
  <c r="F15"/>
  <c r="B15" s="1"/>
</calcChain>
</file>

<file path=xl/sharedStrings.xml><?xml version="1.0" encoding="utf-8"?>
<sst xmlns="http://schemas.openxmlformats.org/spreadsheetml/2006/main" count="144" uniqueCount="33">
  <si>
    <t>Основные характеристики объекта закупки</t>
  </si>
  <si>
    <t>Расчет НМЦК</t>
  </si>
  <si>
    <t>Источник ценовой информации</t>
  </si>
  <si>
    <t>Ценовое предложение за ед., руб.</t>
  </si>
  <si>
    <t>Количество товара, шт.</t>
  </si>
  <si>
    <t>НМЦК, руб.</t>
  </si>
  <si>
    <t>Коммерческое предложение N 1</t>
  </si>
  <si>
    <t>Коммерческое предложение N 2</t>
  </si>
  <si>
    <t>Коммерческое предложение N 3</t>
  </si>
  <si>
    <t>Рекомендуемая форма</t>
  </si>
  <si>
    <t>обоснования начальной (максимальной) цены контракта, цены контракта, заключаемого с единственным поставщиком (подрядчиком, исполнителем)</t>
  </si>
  <si>
    <t>(указывается предмет контракта)</t>
  </si>
  <si>
    <t>Приложение № 1
к Методическим рекомендациям по применению методов определения начальной (максимальной) цены контракта, цены контракта, заключаемого
с единственным поставщиком (подрядчиком, исполнителем), утвержденным приказом Минэкономразвития России от 02.10.2013 № 567</t>
  </si>
  <si>
    <t>Используемый метод определения НМЦК с обоснованием:</t>
  </si>
  <si>
    <t>Метод сопоставимых рыночных цен (анализа рынка) - приоритетный (ч. 6 ст. 22 Закона N 44-ФЗ)</t>
  </si>
  <si>
    <t>(должность)</t>
  </si>
  <si>
    <t>/</t>
  </si>
  <si>
    <t>(подпись/расшифровка подписи)</t>
  </si>
  <si>
    <t>Лейбович С.Ф.</t>
  </si>
  <si>
    <t>Начальник отдела АХО</t>
  </si>
  <si>
    <t>шкаф для одежды со штангой Альфа 61.42</t>
  </si>
  <si>
    <t>Стеллаж  Альфа 61.40</t>
  </si>
  <si>
    <t>Поставка мебели</t>
  </si>
  <si>
    <t>Двери ЛДСП 2 секции с замком  Альфа 61.59</t>
  </si>
  <si>
    <t>Двери стеклянные  3 секции Альфа  63.38</t>
  </si>
  <si>
    <t>Стол угловой левый  Альфа  61.22</t>
  </si>
  <si>
    <t>Тумба приставная  Альфа 61.60</t>
  </si>
  <si>
    <t>Приставка без опоры  Альфа 61.29 БО</t>
  </si>
  <si>
    <t>Опора для приставки ОП4 Хром</t>
  </si>
  <si>
    <t>Подставка под системный блок Альфа 61.24</t>
  </si>
  <si>
    <t>Кресло В2319</t>
  </si>
  <si>
    <t>Тумба для орг техники  780*550*660</t>
  </si>
  <si>
    <t>Дата подготовки обоснования НМЦК: 	18 .09.2026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</si>
</sst>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11" xfId="0" applyFont="1" applyBorder="1" applyAlignment="1">
      <alignment horizontal="left" wrapText="1"/>
    </xf>
    <xf numFmtId="0" fontId="1" fillId="0" borderId="11" xfId="0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justify" vertical="center" wrapText="1"/>
    </xf>
    <xf numFmtId="0" fontId="5" fillId="0" borderId="0" xfId="0" applyFont="1" applyAlignment="1">
      <alignment horizontal="right"/>
    </xf>
    <xf numFmtId="4" fontId="7" fillId="0" borderId="0" xfId="0" applyNumberFormat="1" applyFont="1"/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6" fillId="0" borderId="0" xfId="0" applyFont="1" applyAlignment="1">
      <alignment horizontal="left" wrapText="1"/>
    </xf>
    <xf numFmtId="0" fontId="2" fillId="0" borderId="1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0"/>
  <sheetViews>
    <sheetView tabSelected="1" topLeftCell="A100" zoomScaleNormal="100" zoomScaleSheetLayoutView="85" workbookViewId="0">
      <selection activeCell="F20" sqref="F20"/>
    </sheetView>
  </sheetViews>
  <sheetFormatPr defaultColWidth="32.109375" defaultRowHeight="13.8"/>
  <cols>
    <col min="1" max="1" width="42" style="4" customWidth="1"/>
    <col min="2" max="2" width="57.88671875" style="3" customWidth="1"/>
    <col min="3" max="3" width="25.6640625" style="3" customWidth="1"/>
    <col min="4" max="4" width="21.33203125" style="3" customWidth="1"/>
    <col min="5" max="5" width="29" style="3" customWidth="1"/>
    <col min="6" max="16384" width="32.109375" style="3"/>
  </cols>
  <sheetData>
    <row r="1" spans="1:6" ht="15.6">
      <c r="B1" s="6"/>
      <c r="D1" s="35" t="s">
        <v>12</v>
      </c>
      <c r="E1" s="35"/>
    </row>
    <row r="3" spans="1:6" ht="16.8">
      <c r="A3" s="23" t="s">
        <v>9</v>
      </c>
      <c r="B3" s="23"/>
      <c r="C3" s="23"/>
      <c r="D3" s="23"/>
      <c r="E3" s="23"/>
    </row>
    <row r="4" spans="1:6" ht="16.8">
      <c r="A4" s="24" t="s">
        <v>10</v>
      </c>
      <c r="B4" s="24"/>
      <c r="C4" s="24"/>
      <c r="D4" s="24"/>
      <c r="E4" s="24"/>
    </row>
    <row r="5" spans="1:6" ht="15.6">
      <c r="A5" s="25" t="s">
        <v>22</v>
      </c>
      <c r="B5" s="25"/>
      <c r="C5" s="25"/>
      <c r="D5" s="25"/>
      <c r="E5" s="25"/>
    </row>
    <row r="6" spans="1:6" ht="14.4" thickBot="1">
      <c r="A6" s="26" t="s">
        <v>11</v>
      </c>
      <c r="B6" s="26"/>
      <c r="C6" s="26"/>
      <c r="D6" s="26"/>
      <c r="E6" s="26"/>
    </row>
    <row r="7" spans="1:6">
      <c r="A7" s="27" t="s">
        <v>0</v>
      </c>
      <c r="B7" s="29" t="s">
        <v>20</v>
      </c>
      <c r="C7" s="30"/>
      <c r="D7" s="30"/>
      <c r="E7" s="31"/>
    </row>
    <row r="8" spans="1:6" ht="14.4" thickBot="1">
      <c r="A8" s="28"/>
      <c r="B8" s="20"/>
      <c r="C8" s="21"/>
      <c r="D8" s="21"/>
      <c r="E8" s="22"/>
    </row>
    <row r="9" spans="1:6" ht="31.8" thickBot="1">
      <c r="A9" s="15" t="s">
        <v>13</v>
      </c>
      <c r="B9" s="36" t="s">
        <v>14</v>
      </c>
      <c r="C9" s="37"/>
      <c r="D9" s="37"/>
      <c r="E9" s="38"/>
    </row>
    <row r="10" spans="1:6" ht="31.8" thickBot="1">
      <c r="A10" s="32" t="s">
        <v>1</v>
      </c>
      <c r="B10" s="2" t="s">
        <v>2</v>
      </c>
      <c r="C10" s="2" t="s">
        <v>3</v>
      </c>
      <c r="D10" s="1" t="s">
        <v>4</v>
      </c>
      <c r="E10" s="1" t="s">
        <v>5</v>
      </c>
    </row>
    <row r="11" spans="1:6" ht="16.2" thickBot="1">
      <c r="A11" s="33"/>
      <c r="B11" s="1" t="s">
        <v>6</v>
      </c>
      <c r="C11" s="17">
        <v>35070.199999999997</v>
      </c>
      <c r="D11" s="39">
        <v>1</v>
      </c>
      <c r="E11" s="42">
        <v>35420.9</v>
      </c>
    </row>
    <row r="12" spans="1:6" ht="16.2" thickBot="1">
      <c r="A12" s="33"/>
      <c r="B12" s="1" t="s">
        <v>7</v>
      </c>
      <c r="C12" s="17">
        <v>35420.9</v>
      </c>
      <c r="D12" s="40"/>
      <c r="E12" s="43"/>
    </row>
    <row r="13" spans="1:6" ht="16.2" thickBot="1">
      <c r="A13" s="33"/>
      <c r="B13" s="1" t="s">
        <v>8</v>
      </c>
      <c r="C13" s="1">
        <v>35771.599999999999</v>
      </c>
      <c r="D13" s="41"/>
      <c r="E13" s="44"/>
    </row>
    <row r="14" spans="1:6" ht="15.6">
      <c r="A14" s="33"/>
      <c r="B14" s="29" t="str">
        <f>"Среднее значение цены - "&amp;ROUND(AVERAGE(C11:C13),2)</f>
        <v>Среднее значение цены - 35420,9</v>
      </c>
      <c r="C14" s="30"/>
      <c r="D14" s="30"/>
      <c r="E14" s="31"/>
    </row>
    <row r="15" spans="1:6" ht="16.2" thickBot="1">
      <c r="A15" s="34"/>
      <c r="B15" s="20" t="str">
        <f>"Коэффициент вариации цен - "&amp;F15&amp;"%. Цены однородные."</f>
        <v>Коэффициент вариации цен - 0,99%. Цены однородные.</v>
      </c>
      <c r="C15" s="21"/>
      <c r="D15" s="21"/>
      <c r="E15" s="22"/>
      <c r="F15" s="3">
        <f>ROUND(STDEV(C11:C13)/AVERAGE(C11:C13)*100,2)</f>
        <v>0.99</v>
      </c>
    </row>
    <row r="16" spans="1:6">
      <c r="A16" s="27" t="s">
        <v>0</v>
      </c>
      <c r="B16" s="29" t="s">
        <v>21</v>
      </c>
      <c r="C16" s="30"/>
      <c r="D16" s="30"/>
      <c r="E16" s="31"/>
    </row>
    <row r="17" spans="1:6" ht="14.4" thickBot="1">
      <c r="A17" s="28"/>
      <c r="B17" s="20"/>
      <c r="C17" s="21"/>
      <c r="D17" s="21"/>
      <c r="E17" s="22"/>
    </row>
    <row r="18" spans="1:6" ht="31.8" thickBot="1">
      <c r="A18" s="16" t="s">
        <v>13</v>
      </c>
      <c r="B18" s="36" t="s">
        <v>14</v>
      </c>
      <c r="C18" s="37"/>
      <c r="D18" s="37"/>
      <c r="E18" s="38"/>
    </row>
    <row r="19" spans="1:6" ht="31.8" thickBot="1">
      <c r="A19" s="32" t="s">
        <v>1</v>
      </c>
      <c r="B19" s="2" t="s">
        <v>2</v>
      </c>
      <c r="C19" s="2" t="s">
        <v>3</v>
      </c>
      <c r="D19" s="1" t="s">
        <v>4</v>
      </c>
      <c r="E19" s="1" t="s">
        <v>5</v>
      </c>
    </row>
    <row r="20" spans="1:6" ht="16.2" thickBot="1">
      <c r="A20" s="33"/>
      <c r="B20" s="1" t="s">
        <v>6</v>
      </c>
      <c r="C20" s="1">
        <v>21830.05</v>
      </c>
      <c r="D20" s="39">
        <v>4</v>
      </c>
      <c r="E20" s="42">
        <v>88193.4</v>
      </c>
    </row>
    <row r="21" spans="1:6" ht="16.2" thickBot="1">
      <c r="A21" s="33"/>
      <c r="B21" s="1" t="s">
        <v>7</v>
      </c>
      <c r="C21" s="1">
        <v>22048.35</v>
      </c>
      <c r="D21" s="40"/>
      <c r="E21" s="43"/>
    </row>
    <row r="22" spans="1:6" ht="16.2" thickBot="1">
      <c r="A22" s="33"/>
      <c r="B22" s="1" t="s">
        <v>8</v>
      </c>
      <c r="C22" s="1">
        <v>22266.65</v>
      </c>
      <c r="D22" s="41"/>
      <c r="E22" s="44"/>
    </row>
    <row r="23" spans="1:6" ht="15.6">
      <c r="A23" s="33"/>
      <c r="B23" s="29" t="str">
        <f>"Среднее значение цены - "&amp;ROUND(AVERAGE(C20:C22),2)</f>
        <v>Среднее значение цены - 22048,35</v>
      </c>
      <c r="C23" s="30"/>
      <c r="D23" s="30"/>
      <c r="E23" s="31"/>
    </row>
    <row r="24" spans="1:6" ht="16.2" thickBot="1">
      <c r="A24" s="34"/>
      <c r="B24" s="20" t="str">
        <f>"Коэффициент вариации цен - "&amp;F24&amp;"%. Цены однородные."</f>
        <v>Коэффициент вариации цен - 0,99%. Цены однородные.</v>
      </c>
      <c r="C24" s="21"/>
      <c r="D24" s="21"/>
      <c r="E24" s="22"/>
      <c r="F24" s="3">
        <f>ROUND(STDEV(C20:C22)/AVERAGE(C20:C22)*100,2)</f>
        <v>0.99</v>
      </c>
    </row>
    <row r="25" spans="1:6">
      <c r="A25" s="27" t="s">
        <v>0</v>
      </c>
      <c r="B25" s="29" t="s">
        <v>23</v>
      </c>
      <c r="C25" s="30"/>
      <c r="D25" s="30"/>
      <c r="E25" s="31"/>
    </row>
    <row r="26" spans="1:6" ht="14.4" thickBot="1">
      <c r="A26" s="28"/>
      <c r="B26" s="20"/>
      <c r="C26" s="21"/>
      <c r="D26" s="21"/>
      <c r="E26" s="22"/>
    </row>
    <row r="27" spans="1:6" ht="31.8" thickBot="1">
      <c r="A27" s="16" t="s">
        <v>13</v>
      </c>
      <c r="B27" s="36" t="s">
        <v>14</v>
      </c>
      <c r="C27" s="37"/>
      <c r="D27" s="37"/>
      <c r="E27" s="38"/>
    </row>
    <row r="28" spans="1:6" ht="31.8" thickBot="1">
      <c r="A28" s="32" t="s">
        <v>1</v>
      </c>
      <c r="B28" s="2" t="s">
        <v>2</v>
      </c>
      <c r="C28" s="2" t="s">
        <v>3</v>
      </c>
      <c r="D28" s="1" t="s">
        <v>4</v>
      </c>
      <c r="E28" s="1" t="s">
        <v>5</v>
      </c>
    </row>
    <row r="29" spans="1:6" ht="16.2" thickBot="1">
      <c r="A29" s="33"/>
      <c r="B29" s="1" t="s">
        <v>6</v>
      </c>
      <c r="C29" s="1">
        <v>6416.3</v>
      </c>
      <c r="D29" s="39">
        <v>4</v>
      </c>
      <c r="E29" s="42">
        <v>25921.84</v>
      </c>
    </row>
    <row r="30" spans="1:6" ht="16.2" thickBot="1">
      <c r="A30" s="33"/>
      <c r="B30" s="1" t="s">
        <v>7</v>
      </c>
      <c r="C30" s="1">
        <v>6480.46</v>
      </c>
      <c r="D30" s="40"/>
      <c r="E30" s="43"/>
    </row>
    <row r="31" spans="1:6" ht="16.2" thickBot="1">
      <c r="A31" s="33"/>
      <c r="B31" s="1" t="s">
        <v>8</v>
      </c>
      <c r="C31" s="1">
        <v>6544.63</v>
      </c>
      <c r="D31" s="41"/>
      <c r="E31" s="44"/>
    </row>
    <row r="32" spans="1:6" ht="15.6">
      <c r="A32" s="33"/>
      <c r="B32" s="29" t="str">
        <f>"Среднее значение цены - "&amp;ROUND(AVERAGE(C29:C31),2)</f>
        <v>Среднее значение цены - 6480,46</v>
      </c>
      <c r="C32" s="30"/>
      <c r="D32" s="30"/>
      <c r="E32" s="31"/>
    </row>
    <row r="33" spans="1:6" ht="16.2" thickBot="1">
      <c r="A33" s="34"/>
      <c r="B33" s="20" t="str">
        <f>"Коэффициент вариации цен - "&amp;F33&amp;"%. Цены однородные."</f>
        <v>Коэффициент вариации цен - 0,99%. Цены однородные.</v>
      </c>
      <c r="C33" s="21"/>
      <c r="D33" s="21"/>
      <c r="E33" s="22"/>
      <c r="F33" s="3">
        <f>ROUND(STDEV(C29:C31)/AVERAGE(C29:C31)*100,2)</f>
        <v>0.99</v>
      </c>
    </row>
    <row r="34" spans="1:6">
      <c r="A34" s="27" t="s">
        <v>0</v>
      </c>
      <c r="B34" s="29" t="s">
        <v>24</v>
      </c>
      <c r="C34" s="30"/>
      <c r="D34" s="30"/>
      <c r="E34" s="31"/>
    </row>
    <row r="35" spans="1:6" ht="14.4" thickBot="1">
      <c r="A35" s="28"/>
      <c r="B35" s="20"/>
      <c r="C35" s="21"/>
      <c r="D35" s="21"/>
      <c r="E35" s="22"/>
    </row>
    <row r="36" spans="1:6" ht="31.8" thickBot="1">
      <c r="A36" s="16" t="s">
        <v>13</v>
      </c>
      <c r="B36" s="36" t="s">
        <v>14</v>
      </c>
      <c r="C36" s="37"/>
      <c r="D36" s="37"/>
      <c r="E36" s="38"/>
    </row>
    <row r="37" spans="1:6" ht="31.8" thickBot="1">
      <c r="A37" s="32" t="s">
        <v>1</v>
      </c>
      <c r="B37" s="2" t="s">
        <v>2</v>
      </c>
      <c r="C37" s="2" t="s">
        <v>3</v>
      </c>
      <c r="D37" s="1" t="s">
        <v>4</v>
      </c>
      <c r="E37" s="1" t="s">
        <v>5</v>
      </c>
    </row>
    <row r="38" spans="1:6" ht="16.2" thickBot="1">
      <c r="A38" s="33"/>
      <c r="B38" s="1" t="s">
        <v>6</v>
      </c>
      <c r="C38" s="1">
        <v>12937.1</v>
      </c>
      <c r="D38" s="39">
        <v>4</v>
      </c>
      <c r="E38" s="42">
        <v>52265.88</v>
      </c>
    </row>
    <row r="39" spans="1:6" ht="16.2" thickBot="1">
      <c r="A39" s="33"/>
      <c r="B39" s="1" t="s">
        <v>7</v>
      </c>
      <c r="C39" s="1">
        <v>13066.47</v>
      </c>
      <c r="D39" s="40"/>
      <c r="E39" s="43"/>
    </row>
    <row r="40" spans="1:6" ht="16.2" thickBot="1">
      <c r="A40" s="33"/>
      <c r="B40" s="1" t="s">
        <v>8</v>
      </c>
      <c r="C40" s="1">
        <v>13195.84</v>
      </c>
      <c r="D40" s="41"/>
      <c r="E40" s="44"/>
    </row>
    <row r="41" spans="1:6" ht="15.6">
      <c r="A41" s="33"/>
      <c r="B41" s="29" t="str">
        <f>"Среднее значение цены - "&amp;ROUND(AVERAGE(C38:C40),2)</f>
        <v>Среднее значение цены - 13066,47</v>
      </c>
      <c r="C41" s="30"/>
      <c r="D41" s="30"/>
      <c r="E41" s="31"/>
    </row>
    <row r="42" spans="1:6" ht="16.2" thickBot="1">
      <c r="A42" s="34"/>
      <c r="B42" s="20" t="str">
        <f>"Коэффициент вариации цен - "&amp;F42&amp;"%. Цены однородные."</f>
        <v>Коэффициент вариации цен - 0,99%. Цены однородные.</v>
      </c>
      <c r="C42" s="21"/>
      <c r="D42" s="21"/>
      <c r="E42" s="22"/>
      <c r="F42" s="3">
        <f>ROUND(STDEV(C38:C40)/AVERAGE(C38:C40)*100,2)</f>
        <v>0.99</v>
      </c>
    </row>
    <row r="43" spans="1:6">
      <c r="A43" s="27" t="s">
        <v>0</v>
      </c>
      <c r="B43" s="29" t="s">
        <v>25</v>
      </c>
      <c r="C43" s="30"/>
      <c r="D43" s="30"/>
      <c r="E43" s="31"/>
    </row>
    <row r="44" spans="1:6" ht="14.4" thickBot="1">
      <c r="A44" s="28"/>
      <c r="B44" s="20"/>
      <c r="C44" s="21"/>
      <c r="D44" s="21"/>
      <c r="E44" s="22"/>
    </row>
    <row r="45" spans="1:6" ht="31.8" thickBot="1">
      <c r="A45" s="16" t="s">
        <v>13</v>
      </c>
      <c r="B45" s="36" t="s">
        <v>14</v>
      </c>
      <c r="C45" s="37"/>
      <c r="D45" s="37"/>
      <c r="E45" s="38"/>
    </row>
    <row r="46" spans="1:6" ht="31.8" thickBot="1">
      <c r="A46" s="32" t="s">
        <v>1</v>
      </c>
      <c r="B46" s="2" t="s">
        <v>2</v>
      </c>
      <c r="C46" s="2" t="s">
        <v>3</v>
      </c>
      <c r="D46" s="1" t="s">
        <v>4</v>
      </c>
      <c r="E46" s="1" t="s">
        <v>5</v>
      </c>
    </row>
    <row r="47" spans="1:6" ht="16.2" thickBot="1">
      <c r="A47" s="33"/>
      <c r="B47" s="1" t="s">
        <v>6</v>
      </c>
      <c r="C47" s="1">
        <v>17347</v>
      </c>
      <c r="D47" s="39">
        <v>2</v>
      </c>
      <c r="E47" s="42">
        <v>35040.94</v>
      </c>
    </row>
    <row r="48" spans="1:6" ht="16.2" thickBot="1">
      <c r="A48" s="33"/>
      <c r="B48" s="1" t="s">
        <v>7</v>
      </c>
      <c r="C48" s="1">
        <v>17520.47</v>
      </c>
      <c r="D48" s="40"/>
      <c r="E48" s="43"/>
    </row>
    <row r="49" spans="1:6" ht="16.2" thickBot="1">
      <c r="A49" s="33"/>
      <c r="B49" s="1" t="s">
        <v>8</v>
      </c>
      <c r="C49" s="1">
        <v>17693.939999999999</v>
      </c>
      <c r="D49" s="41"/>
      <c r="E49" s="44"/>
    </row>
    <row r="50" spans="1:6" ht="15.6">
      <c r="A50" s="33"/>
      <c r="B50" s="29" t="str">
        <f>"Среднее значение цены - "&amp;ROUND(AVERAGE(C47:C49),2)</f>
        <v>Среднее значение цены - 17520,47</v>
      </c>
      <c r="C50" s="30"/>
      <c r="D50" s="30"/>
      <c r="E50" s="31"/>
    </row>
    <row r="51" spans="1:6" ht="16.2" thickBot="1">
      <c r="A51" s="34"/>
      <c r="B51" s="20" t="str">
        <f>"Коэффициент вариации цен - "&amp;F51&amp;"%. Цены однородные."</f>
        <v>Коэффициент вариации цен - 0,99%. Цены однородные.</v>
      </c>
      <c r="C51" s="21"/>
      <c r="D51" s="21"/>
      <c r="E51" s="22"/>
      <c r="F51" s="3">
        <f>ROUND(STDEV(C47:C49)/AVERAGE(C47:C49)*100,2)</f>
        <v>0.99</v>
      </c>
    </row>
    <row r="52" spans="1:6">
      <c r="A52" s="27" t="s">
        <v>0</v>
      </c>
      <c r="B52" s="29" t="s">
        <v>26</v>
      </c>
      <c r="C52" s="30"/>
      <c r="D52" s="30"/>
      <c r="E52" s="31"/>
    </row>
    <row r="53" spans="1:6" ht="14.4" thickBot="1">
      <c r="A53" s="28"/>
      <c r="B53" s="20"/>
      <c r="C53" s="21"/>
      <c r="D53" s="21"/>
      <c r="E53" s="22"/>
    </row>
    <row r="54" spans="1:6" ht="31.8" thickBot="1">
      <c r="A54" s="16" t="s">
        <v>13</v>
      </c>
      <c r="B54" s="36" t="s">
        <v>14</v>
      </c>
      <c r="C54" s="37"/>
      <c r="D54" s="37"/>
      <c r="E54" s="38"/>
    </row>
    <row r="55" spans="1:6" ht="31.8" thickBot="1">
      <c r="A55" s="32" t="s">
        <v>1</v>
      </c>
      <c r="B55" s="2" t="s">
        <v>2</v>
      </c>
      <c r="C55" s="2" t="s">
        <v>3</v>
      </c>
      <c r="D55" s="1" t="s">
        <v>4</v>
      </c>
      <c r="E55" s="1" t="s">
        <v>5</v>
      </c>
    </row>
    <row r="56" spans="1:6" ht="16.2" thickBot="1">
      <c r="A56" s="33"/>
      <c r="B56" s="1" t="s">
        <v>6</v>
      </c>
      <c r="C56" s="1">
        <v>17347</v>
      </c>
      <c r="D56" s="39">
        <v>2</v>
      </c>
      <c r="E56" s="42">
        <v>35040.94</v>
      </c>
    </row>
    <row r="57" spans="1:6" ht="16.2" thickBot="1">
      <c r="A57" s="33"/>
      <c r="B57" s="1" t="s">
        <v>7</v>
      </c>
      <c r="C57" s="1">
        <v>17520.47</v>
      </c>
      <c r="D57" s="40"/>
      <c r="E57" s="43"/>
    </row>
    <row r="58" spans="1:6" ht="16.2" thickBot="1">
      <c r="A58" s="33"/>
      <c r="B58" s="1" t="s">
        <v>8</v>
      </c>
      <c r="C58" s="1">
        <v>17693.939999999999</v>
      </c>
      <c r="D58" s="41"/>
      <c r="E58" s="44"/>
    </row>
    <row r="59" spans="1:6" ht="15.6">
      <c r="A59" s="33"/>
      <c r="B59" s="29" t="str">
        <f>"Среднее значение цены - "&amp;ROUND(AVERAGE(C56:C58),2)</f>
        <v>Среднее значение цены - 17520,47</v>
      </c>
      <c r="C59" s="30"/>
      <c r="D59" s="30"/>
      <c r="E59" s="31"/>
    </row>
    <row r="60" spans="1:6" ht="16.2" thickBot="1">
      <c r="A60" s="34"/>
      <c r="B60" s="20" t="str">
        <f>"Коэффициент вариации цен - "&amp;F60&amp;"%. Цены однородные."</f>
        <v>Коэффициент вариации цен - 0,99%. Цены однородные.</v>
      </c>
      <c r="C60" s="21"/>
      <c r="D60" s="21"/>
      <c r="E60" s="22"/>
      <c r="F60" s="3">
        <f>ROUND(STDEV(C56:C58)/AVERAGE(C56:C58)*100,2)</f>
        <v>0.99</v>
      </c>
    </row>
    <row r="61" spans="1:6">
      <c r="A61" s="27" t="s">
        <v>0</v>
      </c>
      <c r="B61" s="29" t="s">
        <v>27</v>
      </c>
      <c r="C61" s="30"/>
      <c r="D61" s="30"/>
      <c r="E61" s="31"/>
    </row>
    <row r="62" spans="1:6" ht="14.4" thickBot="1">
      <c r="A62" s="28"/>
      <c r="B62" s="20"/>
      <c r="C62" s="21"/>
      <c r="D62" s="21"/>
      <c r="E62" s="22"/>
    </row>
    <row r="63" spans="1:6" ht="31.8" thickBot="1">
      <c r="A63" s="16" t="s">
        <v>13</v>
      </c>
      <c r="B63" s="36" t="s">
        <v>14</v>
      </c>
      <c r="C63" s="37"/>
      <c r="D63" s="37"/>
      <c r="E63" s="38"/>
    </row>
    <row r="64" spans="1:6" ht="31.8" thickBot="1">
      <c r="A64" s="32" t="s">
        <v>1</v>
      </c>
      <c r="B64" s="2" t="s">
        <v>2</v>
      </c>
      <c r="C64" s="2" t="s">
        <v>3</v>
      </c>
      <c r="D64" s="1" t="s">
        <v>4</v>
      </c>
      <c r="E64" s="1" t="s">
        <v>5</v>
      </c>
    </row>
    <row r="65" spans="1:6" ht="16.2" thickBot="1">
      <c r="A65" s="33"/>
      <c r="B65" s="1" t="s">
        <v>6</v>
      </c>
      <c r="C65" s="1">
        <v>2905.1</v>
      </c>
      <c r="D65" s="39">
        <v>2</v>
      </c>
      <c r="E65" s="42">
        <v>5868.3</v>
      </c>
    </row>
    <row r="66" spans="1:6" ht="16.2" thickBot="1">
      <c r="A66" s="33"/>
      <c r="B66" s="1" t="s">
        <v>7</v>
      </c>
      <c r="C66" s="1">
        <v>2934.15</v>
      </c>
      <c r="D66" s="40"/>
      <c r="E66" s="43"/>
    </row>
    <row r="67" spans="1:6" ht="16.2" thickBot="1">
      <c r="A67" s="33"/>
      <c r="B67" s="1" t="s">
        <v>8</v>
      </c>
      <c r="C67" s="1">
        <v>2963.2</v>
      </c>
      <c r="D67" s="41"/>
      <c r="E67" s="44"/>
    </row>
    <row r="68" spans="1:6" ht="15.6">
      <c r="A68" s="33"/>
      <c r="B68" s="29" t="str">
        <f>"Среднее значение цены - "&amp;ROUND(AVERAGE(C65:C67),2)</f>
        <v>Среднее значение цены - 2934,15</v>
      </c>
      <c r="C68" s="30"/>
      <c r="D68" s="30"/>
      <c r="E68" s="31"/>
    </row>
    <row r="69" spans="1:6" ht="16.2" thickBot="1">
      <c r="A69" s="34"/>
      <c r="B69" s="20" t="str">
        <f>"Коэффициент вариации цен - "&amp;F69&amp;"%. Цены однородные."</f>
        <v>Коэффициент вариации цен - 0,99%. Цены однородные.</v>
      </c>
      <c r="C69" s="21"/>
      <c r="D69" s="21"/>
      <c r="E69" s="22"/>
      <c r="F69" s="3">
        <f>ROUND(STDEV(C65:C67)/AVERAGE(C65:C67)*100,2)</f>
        <v>0.99</v>
      </c>
    </row>
    <row r="70" spans="1:6">
      <c r="A70" s="27" t="s">
        <v>0</v>
      </c>
      <c r="B70" s="29" t="s">
        <v>28</v>
      </c>
      <c r="C70" s="30"/>
      <c r="D70" s="30"/>
      <c r="E70" s="31"/>
    </row>
    <row r="71" spans="1:6" ht="14.4" thickBot="1">
      <c r="A71" s="28"/>
      <c r="B71" s="20"/>
      <c r="C71" s="21"/>
      <c r="D71" s="21"/>
      <c r="E71" s="22"/>
    </row>
    <row r="72" spans="1:6" ht="31.8" thickBot="1">
      <c r="A72" s="16" t="s">
        <v>13</v>
      </c>
      <c r="B72" s="36" t="s">
        <v>14</v>
      </c>
      <c r="C72" s="37"/>
      <c r="D72" s="37"/>
      <c r="E72" s="38"/>
    </row>
    <row r="73" spans="1:6" ht="31.8" thickBot="1">
      <c r="A73" s="32" t="s">
        <v>1</v>
      </c>
      <c r="B73" s="2" t="s">
        <v>2</v>
      </c>
      <c r="C73" s="2" t="s">
        <v>3</v>
      </c>
      <c r="D73" s="1" t="s">
        <v>4</v>
      </c>
      <c r="E73" s="1" t="s">
        <v>5</v>
      </c>
    </row>
    <row r="74" spans="1:6" ht="16.2" thickBot="1">
      <c r="A74" s="33"/>
      <c r="B74" s="1" t="s">
        <v>6</v>
      </c>
      <c r="C74" s="1">
        <v>1233.0999999999999</v>
      </c>
      <c r="D74" s="39">
        <v>2</v>
      </c>
      <c r="E74" s="42">
        <v>2490.86</v>
      </c>
    </row>
    <row r="75" spans="1:6" ht="16.2" thickBot="1">
      <c r="A75" s="33"/>
      <c r="B75" s="1" t="s">
        <v>7</v>
      </c>
      <c r="C75" s="1">
        <v>1245.43</v>
      </c>
      <c r="D75" s="40"/>
      <c r="E75" s="43"/>
    </row>
    <row r="76" spans="1:6" ht="16.2" thickBot="1">
      <c r="A76" s="33"/>
      <c r="B76" s="1" t="s">
        <v>8</v>
      </c>
      <c r="C76" s="1">
        <v>1257.76</v>
      </c>
      <c r="D76" s="41"/>
      <c r="E76" s="44"/>
    </row>
    <row r="77" spans="1:6" ht="15.6">
      <c r="A77" s="33"/>
      <c r="B77" s="29" t="str">
        <f>"Среднее значение цены - "&amp;ROUND(AVERAGE(C74:C76),2)</f>
        <v>Среднее значение цены - 1245,43</v>
      </c>
      <c r="C77" s="30"/>
      <c r="D77" s="30"/>
      <c r="E77" s="31"/>
    </row>
    <row r="78" spans="1:6" ht="16.2" thickBot="1">
      <c r="A78" s="34"/>
      <c r="B78" s="20" t="str">
        <f>"Коэффициент вариации цен - "&amp;F78&amp;"%. Цены однородные."</f>
        <v>Коэффициент вариации цен - 0,99%. Цены однородные.</v>
      </c>
      <c r="C78" s="21"/>
      <c r="D78" s="21"/>
      <c r="E78" s="22"/>
      <c r="F78" s="3">
        <f>ROUND(STDEV(C74:C76)/AVERAGE(C74:C76)*100,2)</f>
        <v>0.99</v>
      </c>
    </row>
    <row r="79" spans="1:6">
      <c r="A79" s="27" t="s">
        <v>0</v>
      </c>
      <c r="B79" s="29" t="s">
        <v>29</v>
      </c>
      <c r="C79" s="30"/>
      <c r="D79" s="30"/>
      <c r="E79" s="31"/>
    </row>
    <row r="80" spans="1:6" ht="14.4" thickBot="1">
      <c r="A80" s="28"/>
      <c r="B80" s="20"/>
      <c r="C80" s="21"/>
      <c r="D80" s="21"/>
      <c r="E80" s="22"/>
    </row>
    <row r="81" spans="1:6" ht="31.8" thickBot="1">
      <c r="A81" s="16" t="s">
        <v>13</v>
      </c>
      <c r="B81" s="36" t="s">
        <v>14</v>
      </c>
      <c r="C81" s="37"/>
      <c r="D81" s="37"/>
      <c r="E81" s="38"/>
    </row>
    <row r="82" spans="1:6" ht="31.8" thickBot="1">
      <c r="A82" s="32" t="s">
        <v>1</v>
      </c>
      <c r="B82" s="2" t="s">
        <v>2</v>
      </c>
      <c r="C82" s="2" t="s">
        <v>3</v>
      </c>
      <c r="D82" s="1" t="s">
        <v>4</v>
      </c>
      <c r="E82" s="1" t="s">
        <v>5</v>
      </c>
    </row>
    <row r="83" spans="1:6" ht="16.2" thickBot="1">
      <c r="A83" s="33"/>
      <c r="B83" s="1" t="s">
        <v>6</v>
      </c>
      <c r="C83" s="1">
        <v>2445.3000000000002</v>
      </c>
      <c r="D83" s="39">
        <v>2</v>
      </c>
      <c r="E83" s="42">
        <v>4939.5</v>
      </c>
    </row>
    <row r="84" spans="1:6" ht="16.2" thickBot="1">
      <c r="A84" s="33"/>
      <c r="B84" s="1" t="s">
        <v>7</v>
      </c>
      <c r="C84" s="1">
        <v>2469.75</v>
      </c>
      <c r="D84" s="40"/>
      <c r="E84" s="43"/>
    </row>
    <row r="85" spans="1:6" ht="16.2" thickBot="1">
      <c r="A85" s="33"/>
      <c r="B85" s="1" t="s">
        <v>8</v>
      </c>
      <c r="C85" s="1">
        <v>2494.21</v>
      </c>
      <c r="D85" s="41"/>
      <c r="E85" s="44"/>
    </row>
    <row r="86" spans="1:6" ht="15.6">
      <c r="A86" s="33"/>
      <c r="B86" s="29" t="str">
        <f>"Среднее значение цены - "&amp;ROUND(AVERAGE(C83:C85),2)</f>
        <v>Среднее значение цены - 2469,75</v>
      </c>
      <c r="C86" s="30"/>
      <c r="D86" s="30"/>
      <c r="E86" s="31"/>
    </row>
    <row r="87" spans="1:6" ht="16.2" thickBot="1">
      <c r="A87" s="34"/>
      <c r="B87" s="20" t="str">
        <f>"Коэффициент вариации цен - "&amp;F87&amp;"%. Цены однородные."</f>
        <v>Коэффициент вариации цен - 0,99%. Цены однородные.</v>
      </c>
      <c r="C87" s="21"/>
      <c r="D87" s="21"/>
      <c r="E87" s="22"/>
      <c r="F87" s="3">
        <f>ROUND(STDEV(C83:C85)/AVERAGE(C83:C85)*100,2)</f>
        <v>0.99</v>
      </c>
    </row>
    <row r="88" spans="1:6">
      <c r="A88" s="27" t="s">
        <v>0</v>
      </c>
      <c r="B88" s="29" t="s">
        <v>30</v>
      </c>
      <c r="C88" s="30"/>
      <c r="D88" s="30"/>
      <c r="E88" s="31"/>
    </row>
    <row r="89" spans="1:6" ht="14.4" thickBot="1">
      <c r="A89" s="28"/>
      <c r="B89" s="20"/>
      <c r="C89" s="21"/>
      <c r="D89" s="21"/>
      <c r="E89" s="22"/>
    </row>
    <row r="90" spans="1:6" ht="31.8" thickBot="1">
      <c r="A90" s="16" t="s">
        <v>13</v>
      </c>
      <c r="B90" s="36" t="s">
        <v>14</v>
      </c>
      <c r="C90" s="37"/>
      <c r="D90" s="37"/>
      <c r="E90" s="38"/>
    </row>
    <row r="91" spans="1:6" ht="31.8" thickBot="1">
      <c r="A91" s="32" t="s">
        <v>1</v>
      </c>
      <c r="B91" s="2" t="s">
        <v>2</v>
      </c>
      <c r="C91" s="2" t="s">
        <v>3</v>
      </c>
      <c r="D91" s="1" t="s">
        <v>4</v>
      </c>
      <c r="E91" s="1" t="s">
        <v>5</v>
      </c>
    </row>
    <row r="92" spans="1:6" ht="16.2" thickBot="1">
      <c r="A92" s="33"/>
      <c r="B92" s="1" t="s">
        <v>6</v>
      </c>
      <c r="C92" s="1">
        <v>13585</v>
      </c>
      <c r="D92" s="39">
        <v>1</v>
      </c>
      <c r="E92" s="42">
        <v>13720.85</v>
      </c>
    </row>
    <row r="93" spans="1:6" ht="16.2" thickBot="1">
      <c r="A93" s="33"/>
      <c r="B93" s="1" t="s">
        <v>7</v>
      </c>
      <c r="C93" s="1">
        <v>13720.85</v>
      </c>
      <c r="D93" s="40"/>
      <c r="E93" s="43"/>
    </row>
    <row r="94" spans="1:6" ht="16.2" thickBot="1">
      <c r="A94" s="33"/>
      <c r="B94" s="1" t="s">
        <v>8</v>
      </c>
      <c r="C94" s="1">
        <v>13856.7</v>
      </c>
      <c r="D94" s="41"/>
      <c r="E94" s="44"/>
    </row>
    <row r="95" spans="1:6" ht="15.6">
      <c r="A95" s="33"/>
      <c r="B95" s="29" t="str">
        <f>"Среднее значение цены - "&amp;ROUND(AVERAGE(C92:C94),2)</f>
        <v>Среднее значение цены - 13720,85</v>
      </c>
      <c r="C95" s="30"/>
      <c r="D95" s="30"/>
      <c r="E95" s="31"/>
    </row>
    <row r="96" spans="1:6" ht="16.2" thickBot="1">
      <c r="A96" s="34"/>
      <c r="B96" s="20" t="str">
        <f>"Коэффициент вариации цен - "&amp;F96&amp;"%. Цены однородные."</f>
        <v>Коэффициент вариации цен - 0,99%. Цены однородные.</v>
      </c>
      <c r="C96" s="21"/>
      <c r="D96" s="21"/>
      <c r="E96" s="22"/>
      <c r="F96" s="3">
        <f>ROUND(STDEV(C92:C94)/AVERAGE(C92:C94)*100,2)</f>
        <v>0.99</v>
      </c>
    </row>
    <row r="97" spans="1:7">
      <c r="A97" s="27" t="s">
        <v>0</v>
      </c>
      <c r="B97" s="29" t="s">
        <v>31</v>
      </c>
      <c r="C97" s="30"/>
      <c r="D97" s="30"/>
      <c r="E97" s="31"/>
    </row>
    <row r="98" spans="1:7" ht="14.4" thickBot="1">
      <c r="A98" s="28"/>
      <c r="B98" s="20"/>
      <c r="C98" s="21"/>
      <c r="D98" s="21"/>
      <c r="E98" s="22"/>
    </row>
    <row r="99" spans="1:7" ht="31.8" thickBot="1">
      <c r="A99" s="16" t="s">
        <v>13</v>
      </c>
      <c r="B99" s="36" t="s">
        <v>14</v>
      </c>
      <c r="C99" s="37"/>
      <c r="D99" s="37"/>
      <c r="E99" s="38"/>
    </row>
    <row r="100" spans="1:7" ht="31.8" thickBot="1">
      <c r="A100" s="32" t="s">
        <v>1</v>
      </c>
      <c r="B100" s="2" t="s">
        <v>2</v>
      </c>
      <c r="C100" s="2" t="s">
        <v>3</v>
      </c>
      <c r="D100" s="1" t="s">
        <v>4</v>
      </c>
      <c r="E100" s="1" t="s">
        <v>5</v>
      </c>
    </row>
    <row r="101" spans="1:7" ht="16.2" thickBot="1">
      <c r="A101" s="33"/>
      <c r="B101" s="1" t="s">
        <v>6</v>
      </c>
      <c r="C101" s="1">
        <v>18810</v>
      </c>
      <c r="D101" s="39">
        <v>1</v>
      </c>
      <c r="E101" s="42">
        <v>18998.099999999999</v>
      </c>
    </row>
    <row r="102" spans="1:7" ht="16.2" thickBot="1">
      <c r="A102" s="33"/>
      <c r="B102" s="1" t="s">
        <v>7</v>
      </c>
      <c r="C102" s="1">
        <v>18998.099999999999</v>
      </c>
      <c r="D102" s="40"/>
      <c r="E102" s="43"/>
    </row>
    <row r="103" spans="1:7" ht="16.2" thickBot="1">
      <c r="A103" s="33"/>
      <c r="B103" s="1" t="s">
        <v>8</v>
      </c>
      <c r="C103" s="1">
        <v>19186.2</v>
      </c>
      <c r="D103" s="41"/>
      <c r="E103" s="44"/>
    </row>
    <row r="104" spans="1:7" ht="15.6">
      <c r="A104" s="33"/>
      <c r="B104" s="29" t="str">
        <f>"Среднее значение цены - "&amp;ROUND(AVERAGE(C101:C103),2)</f>
        <v>Среднее значение цены - 18998,1</v>
      </c>
      <c r="C104" s="30"/>
      <c r="D104" s="30"/>
      <c r="E104" s="31"/>
    </row>
    <row r="105" spans="1:7" ht="16.2" thickBot="1">
      <c r="A105" s="34"/>
      <c r="B105" s="20" t="str">
        <f>"Коэффициент вариации цен - "&amp;F105&amp;"%. Цены однородные."</f>
        <v>Коэффициент вариации цен - 0,99%. Цены однородные.</v>
      </c>
      <c r="C105" s="21"/>
      <c r="D105" s="21"/>
      <c r="E105" s="22"/>
      <c r="F105" s="3">
        <f>ROUND(STDEV(C101:C103)/AVERAGE(C101:C103)*100,2)</f>
        <v>0.99</v>
      </c>
    </row>
    <row r="107" spans="1:7">
      <c r="C107" s="45"/>
      <c r="D107" s="45"/>
      <c r="E107" s="45"/>
      <c r="F107" s="45"/>
      <c r="G107" s="5">
        <v>49094.12</v>
      </c>
    </row>
    <row r="108" spans="1:7">
      <c r="C108" s="18"/>
      <c r="D108" s="18"/>
      <c r="E108" s="18"/>
      <c r="F108" s="18"/>
      <c r="G108" s="5"/>
    </row>
    <row r="114" spans="1:5">
      <c r="A114" s="46" t="str">
        <f>"Итого НМЦК на "&amp;A28&amp;" - "</f>
        <v xml:space="preserve">Итого НМЦК на Расчет НМЦК - </v>
      </c>
      <c r="B114" s="46"/>
      <c r="C114" s="46"/>
      <c r="D114" s="46"/>
      <c r="E114" s="19">
        <v>317901.51</v>
      </c>
    </row>
    <row r="115" spans="1:5">
      <c r="A115" s="18"/>
      <c r="B115" s="18"/>
      <c r="C115" s="18"/>
      <c r="D115" s="18"/>
      <c r="E115" s="5"/>
    </row>
    <row r="116" spans="1:5">
      <c r="A116" s="47" t="s">
        <v>32</v>
      </c>
      <c r="B116" s="47"/>
      <c r="C116" s="47"/>
      <c r="D116" s="47"/>
      <c r="E116" s="47"/>
    </row>
    <row r="118" spans="1:5" ht="16.2" thickBot="1">
      <c r="A118" s="7" t="s">
        <v>19</v>
      </c>
      <c r="B118" s="13"/>
      <c r="C118" s="10" t="s">
        <v>16</v>
      </c>
      <c r="D118" s="12" t="s">
        <v>18</v>
      </c>
      <c r="E118" s="11" t="s">
        <v>16</v>
      </c>
    </row>
    <row r="119" spans="1:5">
      <c r="A119" s="8" t="s">
        <v>15</v>
      </c>
      <c r="C119" s="14" t="s">
        <v>17</v>
      </c>
      <c r="D119" s="14"/>
      <c r="E119" s="14"/>
    </row>
    <row r="120" spans="1:5" ht="14.4">
      <c r="A120" s="9"/>
      <c r="B120"/>
      <c r="C120"/>
      <c r="D120"/>
    </row>
  </sheetData>
  <mergeCells count="96">
    <mergeCell ref="C107:F107"/>
    <mergeCell ref="A114:D114"/>
    <mergeCell ref="A116:E116"/>
    <mergeCell ref="A88:A89"/>
    <mergeCell ref="B88:E89"/>
    <mergeCell ref="B90:E90"/>
    <mergeCell ref="A91:A96"/>
    <mergeCell ref="D92:D94"/>
    <mergeCell ref="E92:E94"/>
    <mergeCell ref="B95:E95"/>
    <mergeCell ref="B96:E96"/>
    <mergeCell ref="A97:A98"/>
    <mergeCell ref="B97:E98"/>
    <mergeCell ref="B99:E99"/>
    <mergeCell ref="A100:A105"/>
    <mergeCell ref="D101:D103"/>
    <mergeCell ref="E101:E103"/>
    <mergeCell ref="B104:E104"/>
    <mergeCell ref="B105:E105"/>
    <mergeCell ref="A79:A80"/>
    <mergeCell ref="B79:E80"/>
    <mergeCell ref="B81:E81"/>
    <mergeCell ref="A82:A87"/>
    <mergeCell ref="D83:D85"/>
    <mergeCell ref="E83:E85"/>
    <mergeCell ref="B86:E86"/>
    <mergeCell ref="B87:E87"/>
    <mergeCell ref="A70:A71"/>
    <mergeCell ref="B70:E71"/>
    <mergeCell ref="B72:E72"/>
    <mergeCell ref="A73:A78"/>
    <mergeCell ref="D74:D76"/>
    <mergeCell ref="E74:E76"/>
    <mergeCell ref="B77:E77"/>
    <mergeCell ref="B78:E78"/>
    <mergeCell ref="A61:A62"/>
    <mergeCell ref="B61:E62"/>
    <mergeCell ref="B63:E63"/>
    <mergeCell ref="A64:A69"/>
    <mergeCell ref="D65:D67"/>
    <mergeCell ref="E65:E67"/>
    <mergeCell ref="B68:E68"/>
    <mergeCell ref="B69:E69"/>
    <mergeCell ref="A52:A53"/>
    <mergeCell ref="B52:E53"/>
    <mergeCell ref="B54:E54"/>
    <mergeCell ref="A55:A60"/>
    <mergeCell ref="D56:D58"/>
    <mergeCell ref="E56:E58"/>
    <mergeCell ref="B59:E59"/>
    <mergeCell ref="B60:E60"/>
    <mergeCell ref="A43:A44"/>
    <mergeCell ref="B43:E44"/>
    <mergeCell ref="B45:E45"/>
    <mergeCell ref="A46:A51"/>
    <mergeCell ref="D47:D49"/>
    <mergeCell ref="E47:E49"/>
    <mergeCell ref="B50:E50"/>
    <mergeCell ref="B51:E51"/>
    <mergeCell ref="A34:A35"/>
    <mergeCell ref="B34:E35"/>
    <mergeCell ref="B36:E36"/>
    <mergeCell ref="A37:A42"/>
    <mergeCell ref="D38:D40"/>
    <mergeCell ref="E38:E40"/>
    <mergeCell ref="B41:E41"/>
    <mergeCell ref="B42:E42"/>
    <mergeCell ref="A25:A26"/>
    <mergeCell ref="B25:E26"/>
    <mergeCell ref="B27:E27"/>
    <mergeCell ref="A28:A33"/>
    <mergeCell ref="D29:D31"/>
    <mergeCell ref="E29:E31"/>
    <mergeCell ref="B32:E32"/>
    <mergeCell ref="B33:E33"/>
    <mergeCell ref="A16:A17"/>
    <mergeCell ref="B16:E17"/>
    <mergeCell ref="B18:E18"/>
    <mergeCell ref="A19:A24"/>
    <mergeCell ref="D20:D22"/>
    <mergeCell ref="E20:E22"/>
    <mergeCell ref="B23:E23"/>
    <mergeCell ref="B24:E24"/>
    <mergeCell ref="D1:E1"/>
    <mergeCell ref="B9:E9"/>
    <mergeCell ref="D11:D13"/>
    <mergeCell ref="E11:E13"/>
    <mergeCell ref="B14:E14"/>
    <mergeCell ref="B15:E15"/>
    <mergeCell ref="A3:E3"/>
    <mergeCell ref="A4:E4"/>
    <mergeCell ref="A5:E5"/>
    <mergeCell ref="A6:E6"/>
    <mergeCell ref="A7:A8"/>
    <mergeCell ref="B7:E8"/>
    <mergeCell ref="A10:A15"/>
  </mergeCells>
  <conditionalFormatting sqref="F109:F1048576 F1:F106">
    <cfRule type="cellIs" dxfId="0" priority="1" operator="greaterThan">
      <formula>32.9</formula>
    </cfRule>
  </conditionalFormatting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Штенцель Артем Владимирович</dc:creator>
  <cp:lastModifiedBy>Лейбович Светлана Федоровна</cp:lastModifiedBy>
  <cp:lastPrinted>2026-09-18T03:18:43Z</cp:lastPrinted>
  <dcterms:created xsi:type="dcterms:W3CDTF">2026-05-18T07:43:02Z</dcterms:created>
  <dcterms:modified xsi:type="dcterms:W3CDTF">2026-09-18T04:17:36Z</dcterms:modified>
</cp:coreProperties>
</file>