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zharovaVS\Desktop\Березка\Коррупция 2026\"/>
    </mc:Choice>
  </mc:AlternateContent>
  <bookViews>
    <workbookView xWindow="0" yWindow="0" windowWidth="28800" windowHeight="12435"/>
  </bookViews>
  <sheets>
    <sheet name="Расчет цены" sheetId="1" r:id="rId1"/>
  </sheets>
  <definedNames>
    <definedName name="_xlnm._FilterDatabase" localSheetId="0" hidden="1">'Расчет цены'!$G$4:$G$7</definedName>
    <definedName name="_xlnm.Print_Area" localSheetId="0">'Расчет цены'!$A$4:$Q$7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P7" i="1" l="1"/>
  <c r="O7" i="1"/>
  <c r="Q7" i="1" s="1"/>
  <c r="M7" i="1"/>
  <c r="N7" i="1" s="1"/>
  <c r="Q8" i="1" l="1"/>
  <c r="Q9" i="1"/>
</calcChain>
</file>

<file path=xl/sharedStrings.xml><?xml version="1.0" encoding="utf-8"?>
<sst xmlns="http://schemas.openxmlformats.org/spreadsheetml/2006/main" count="28" uniqueCount="26">
  <si>
    <t>№</t>
  </si>
  <si>
    <t>Ед. изм</t>
  </si>
  <si>
    <t>Кол-во</t>
  </si>
  <si>
    <t>Ценовая информация стоимости объекта закупки, (руб) за ед.изм.</t>
  </si>
  <si>
    <t>Данные реестра контрактов (руб./ед.изм.)</t>
  </si>
  <si>
    <t>Данные статистики</t>
  </si>
  <si>
    <t>Оценка однородности совокупности значений выявленных цен, используемых в расчете Н(М)ЦК</t>
  </si>
  <si>
    <t>Н(М)ЦК,  определяемая методом сопоставимых рыночных цен (анализа рынка)</t>
  </si>
  <si>
    <t xml:space="preserve">Номер сведений о контракте №___ от </t>
  </si>
  <si>
    <r>
      <t>Средняя арифметическая цена за единицу     &lt;</t>
    </r>
    <r>
      <rPr>
        <b/>
        <i/>
        <sz val="8"/>
        <color indexed="8"/>
        <rFont val="Times New Roman"/>
        <family val="1"/>
        <charset val="204"/>
      </rPr>
      <t>ц</t>
    </r>
    <r>
      <rPr>
        <b/>
        <sz val="8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</si>
  <si>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</si>
  <si>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8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</si>
  <si>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8"/>
        <color indexed="8"/>
        <rFont val="Times New Roman"/>
        <family val="1"/>
        <charset val="204"/>
      </rPr>
      <t>Расчет Н(М)ЦК по формуле</t>
    </r>
    <r>
      <rPr>
        <sz val="8"/>
        <color indexed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</si>
  <si>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</si>
  <si>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Наименование объекта</t>
  </si>
  <si>
    <t>Н(М)ЦК  (руб.)</t>
  </si>
  <si>
    <t xml:space="preserve">Обоснование начальной (максимальной) цены контракта
</t>
  </si>
  <si>
    <t>ИТОГО:</t>
  </si>
  <si>
    <t>человек</t>
  </si>
  <si>
    <t>В результате произведенного расчета, начальная (максимальная) цена контракта составила:</t>
  </si>
  <si>
    <t>Обучение по программе                              " Противодействие коррупции "</t>
  </si>
  <si>
    <t xml:space="preserve">                                                                                                                                   </t>
  </si>
  <si>
    <t>Источник №1 (б/н 23.09.2026 )</t>
  </si>
  <si>
    <t>Источник №2 (б/н, б/д)</t>
  </si>
  <si>
    <t>Источник №3 (б/н, 24.09.2026)</t>
  </si>
  <si>
    <t>НМЦК составит 10 000 рублей (с учетом выделенных лимитов бюджетных средств)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</si>
</sst>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ahoma"/>
      <family val="2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5">
    <xf numFmtId="0" fontId="0" fillId="0" borderId="0" xfId="0"/>
    <xf numFmtId="0" fontId="2" fillId="0" borderId="0" xfId="0" applyFont="1" applyProtection="1"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4" fontId="2" fillId="0" borderId="2" xfId="0" applyNumberFormat="1" applyFont="1" applyBorder="1" applyAlignment="1" applyProtection="1">
      <alignment horizontal="center" vertical="center"/>
      <protection locked="0"/>
    </xf>
    <xf numFmtId="164" fontId="8" fillId="0" borderId="2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6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7" fillId="0" borderId="3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2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4" fontId="2" fillId="0" borderId="0" xfId="0" applyNumberFormat="1" applyFont="1" applyProtection="1">
      <protection locked="0"/>
    </xf>
    <xf numFmtId="4" fontId="1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1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11" fillId="0" borderId="4" xfId="0" applyNumberFormat="1" applyFont="1" applyBorder="1" applyAlignment="1">
      <alignment horizontal="left" vertical="center" wrapText="1"/>
    </xf>
    <xf numFmtId="0" fontId="0" fillId="0" borderId="5" xfId="0" applyNumberFormat="1" applyBorder="1" applyAlignment="1">
      <alignment horizontal="left"/>
    </xf>
    <xf numFmtId="0" fontId="0" fillId="0" borderId="6" xfId="0" applyNumberFormat="1" applyBorder="1" applyAlignment="1">
      <alignment horizontal="left"/>
    </xf>
    <xf numFmtId="0" fontId="9" fillId="0" borderId="0" xfId="0" applyFont="1" applyAlignment="1" applyProtection="1">
      <alignment horizontal="right" wrapText="1"/>
      <protection locked="0"/>
    </xf>
    <xf numFmtId="0" fontId="0" fillId="0" borderId="0" xfId="0" applyFont="1" applyAlignment="1">
      <alignment horizontal="right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2" fontId="3" fillId="0" borderId="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</cellXfs>
  <cellStyles count="2">
    <cellStyle name="Обычный" xfId="0" builtinId="0"/>
    <cellStyle name="Обычный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5</xdr:row>
      <xdr:rowOff>952500</xdr:rowOff>
    </xdr:from>
    <xdr:to>
      <xdr:col>14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01025" y="1981200"/>
          <a:ext cx="6953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5</xdr:row>
      <xdr:rowOff>923925</xdr:rowOff>
    </xdr:from>
    <xdr:to>
      <xdr:col>12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81875" y="1952625"/>
          <a:ext cx="800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</xdr:colOff>
      <xdr:row>5</xdr:row>
      <xdr:rowOff>1600200</xdr:rowOff>
    </xdr:from>
    <xdr:to>
      <xdr:col>14</xdr:col>
      <xdr:colOff>1504950</xdr:colOff>
      <xdr:row>5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163050" y="321945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266700</xdr:colOff>
      <xdr:row>5</xdr:row>
      <xdr:rowOff>1400175</xdr:rowOff>
    </xdr:from>
    <xdr:to>
      <xdr:col>14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163050" y="24288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zoomScaleNormal="100" workbookViewId="0">
      <selection activeCell="B13" sqref="B13"/>
    </sheetView>
  </sheetViews>
  <sheetFormatPr defaultColWidth="9.140625" defaultRowHeight="12.75" x14ac:dyDescent="0.2"/>
  <cols>
    <col min="1" max="1" width="4.7109375" style="1" customWidth="1"/>
    <col min="2" max="2" width="29.7109375" style="1" customWidth="1"/>
    <col min="3" max="4" width="8.28515625" style="1" customWidth="1"/>
    <col min="5" max="5" width="15.85546875" style="1" customWidth="1"/>
    <col min="6" max="6" width="16.140625" style="1" customWidth="1"/>
    <col min="7" max="7" width="15.42578125" style="1" customWidth="1"/>
    <col min="8" max="8" width="6.5703125" style="1" hidden="1" customWidth="1"/>
    <col min="9" max="9" width="7.42578125" style="1" hidden="1" customWidth="1"/>
    <col min="10" max="10" width="10.5703125" style="1" hidden="1" customWidth="1"/>
    <col min="11" max="11" width="0.140625" style="1" customWidth="1"/>
    <col min="12" max="12" width="15.5703125" style="1" customWidth="1"/>
    <col min="13" max="13" width="12.28515625" style="1" customWidth="1"/>
    <col min="14" max="14" width="10.7109375" style="1" customWidth="1"/>
    <col min="15" max="15" width="22.7109375" style="1" customWidth="1"/>
    <col min="16" max="16" width="15.28515625" style="1" customWidth="1"/>
    <col min="17" max="17" width="16" style="1" customWidth="1"/>
    <col min="18" max="18" width="11.28515625" style="1" bestFit="1" customWidth="1"/>
    <col min="19" max="16384" width="9.140625" style="1"/>
  </cols>
  <sheetData>
    <row r="1" spans="1:17" ht="15.75" x14ac:dyDescent="0.25">
      <c r="Q1" s="11"/>
    </row>
    <row r="2" spans="1:17" ht="15" customHeight="1" x14ac:dyDescent="0.25">
      <c r="N2" s="26"/>
      <c r="O2" s="27"/>
      <c r="P2" s="27"/>
      <c r="Q2" s="27"/>
    </row>
    <row r="3" spans="1:17" ht="15.75" x14ac:dyDescent="0.25">
      <c r="Q3" s="5"/>
    </row>
    <row r="4" spans="1:17" ht="42" customHeight="1" x14ac:dyDescent="0.2">
      <c r="A4" s="28" t="s">
        <v>16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ht="39" customHeight="1" x14ac:dyDescent="0.2">
      <c r="A5" s="29" t="s">
        <v>0</v>
      </c>
      <c r="B5" s="29" t="s">
        <v>14</v>
      </c>
      <c r="C5" s="29" t="s">
        <v>1</v>
      </c>
      <c r="D5" s="29" t="s">
        <v>2</v>
      </c>
      <c r="E5" s="30" t="s">
        <v>3</v>
      </c>
      <c r="F5" s="30"/>
      <c r="G5" s="30"/>
      <c r="H5" s="30" t="s">
        <v>4</v>
      </c>
      <c r="I5" s="30"/>
      <c r="J5" s="30"/>
      <c r="K5" s="30" t="s">
        <v>5</v>
      </c>
      <c r="L5" s="31" t="s">
        <v>6</v>
      </c>
      <c r="M5" s="31"/>
      <c r="N5" s="31"/>
      <c r="O5" s="32" t="s">
        <v>7</v>
      </c>
      <c r="P5" s="32"/>
      <c r="Q5" s="32"/>
    </row>
    <row r="6" spans="1:17" ht="159.75" customHeight="1" x14ac:dyDescent="0.2">
      <c r="A6" s="29"/>
      <c r="B6" s="29"/>
      <c r="C6" s="29"/>
      <c r="D6" s="29"/>
      <c r="E6" s="13" t="s">
        <v>22</v>
      </c>
      <c r="F6" s="13" t="s">
        <v>23</v>
      </c>
      <c r="G6" s="13" t="s">
        <v>24</v>
      </c>
      <c r="H6" s="12" t="s">
        <v>8</v>
      </c>
      <c r="I6" s="12" t="s">
        <v>8</v>
      </c>
      <c r="J6" s="12" t="s">
        <v>8</v>
      </c>
      <c r="K6" s="30"/>
      <c r="L6" s="12" t="s">
        <v>9</v>
      </c>
      <c r="M6" s="12" t="s">
        <v>10</v>
      </c>
      <c r="N6" s="13" t="s">
        <v>11</v>
      </c>
      <c r="O6" s="9" t="s">
        <v>12</v>
      </c>
      <c r="P6" s="10" t="s">
        <v>13</v>
      </c>
      <c r="Q6" s="10" t="s">
        <v>15</v>
      </c>
    </row>
    <row r="7" spans="1:17" ht="89.25" customHeight="1" x14ac:dyDescent="0.2">
      <c r="A7" s="8">
        <v>1</v>
      </c>
      <c r="B7" s="18" t="s">
        <v>20</v>
      </c>
      <c r="C7" s="8" t="s">
        <v>18</v>
      </c>
      <c r="D7" s="8">
        <v>127</v>
      </c>
      <c r="E7" s="7">
        <v>790</v>
      </c>
      <c r="F7" s="7">
        <v>795</v>
      </c>
      <c r="G7" s="7">
        <v>600</v>
      </c>
      <c r="H7" s="15"/>
      <c r="I7" s="15"/>
      <c r="J7" s="15"/>
      <c r="K7" s="14"/>
      <c r="L7" s="4">
        <f t="shared" ref="L7" si="0">(E7+F7+G7)/3</f>
        <v>728.33333333333337</v>
      </c>
      <c r="M7" s="3">
        <f t="shared" ref="M7" si="1">SQRT(((SUM((POWER(E7-L7,2)),(POWER(F7-L7,2)),(POWER(G7-L7,2)))/(COLUMNS(E7:G7)-1))))</f>
        <v>111.16804097101529</v>
      </c>
      <c r="N7" s="3">
        <f t="shared" ref="N7" si="2">M7/L7*100</f>
        <v>15.263346586409421</v>
      </c>
      <c r="O7" s="2">
        <f>(D7*L7)</f>
        <v>92498.333333333343</v>
      </c>
      <c r="P7" s="3">
        <f>SUM(L7)</f>
        <v>728.33333333333337</v>
      </c>
      <c r="Q7" s="3">
        <f>SUM(O7)</f>
        <v>92498.333333333343</v>
      </c>
    </row>
    <row r="8" spans="1:17" ht="30" customHeight="1" x14ac:dyDescent="0.25">
      <c r="A8" s="21" t="s">
        <v>17</v>
      </c>
      <c r="B8" s="22"/>
      <c r="C8" s="22"/>
      <c r="D8" s="23">
        <v>127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5"/>
      <c r="Q8" s="17">
        <f>SUM(Q7:Q7)</f>
        <v>92498.333333333343</v>
      </c>
    </row>
    <row r="9" spans="1:17" ht="15.75" x14ac:dyDescent="0.25">
      <c r="A9" s="19" t="s">
        <v>19</v>
      </c>
      <c r="B9" s="20"/>
      <c r="C9" s="20"/>
      <c r="D9" s="20"/>
      <c r="E9" s="20"/>
      <c r="F9" s="20"/>
      <c r="G9" s="20"/>
      <c r="Q9" s="16">
        <f>SUM(Q7:Q7)</f>
        <v>92498.333333333343</v>
      </c>
    </row>
    <row r="10" spans="1:17" ht="15.75" x14ac:dyDescent="0.25">
      <c r="A10" s="33" t="s">
        <v>25</v>
      </c>
      <c r="B10" s="34"/>
      <c r="C10" s="34"/>
      <c r="D10" s="34"/>
      <c r="E10" s="34"/>
      <c r="F10" s="34"/>
      <c r="G10" s="34"/>
    </row>
    <row r="13" spans="1:17" x14ac:dyDescent="0.2">
      <c r="B13" s="6"/>
    </row>
    <row r="17" spans="4:4" x14ac:dyDescent="0.2">
      <c r="D17" s="1" t="s">
        <v>21</v>
      </c>
    </row>
  </sheetData>
  <autoFilter ref="G4:G7"/>
  <mergeCells count="15">
    <mergeCell ref="A10:G10"/>
    <mergeCell ref="A9:G9"/>
    <mergeCell ref="A8:C8"/>
    <mergeCell ref="D8:P8"/>
    <mergeCell ref="N2:Q2"/>
    <mergeCell ref="A4:Q4"/>
    <mergeCell ref="A5:A6"/>
    <mergeCell ref="B5:B6"/>
    <mergeCell ref="C5:C6"/>
    <mergeCell ref="D5:D6"/>
    <mergeCell ref="E5:G5"/>
    <mergeCell ref="H5:J5"/>
    <mergeCell ref="K5:K6"/>
    <mergeCell ref="L5:N5"/>
    <mergeCell ref="O5:Q5"/>
  </mergeCells>
  <pageMargins left="0.5118110236220472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Company>UFK6200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Елена Камиловна</dc:creator>
  <cp:lastModifiedBy>Можарова Валерия Сергеевна</cp:lastModifiedBy>
  <cp:lastPrinted>2024-02-08T11:47:05Z</cp:lastPrinted>
  <dcterms:created xsi:type="dcterms:W3CDTF">2018-01-25T11:04:14Z</dcterms:created>
  <dcterms:modified xsi:type="dcterms:W3CDTF">2026-10-02T04:16:56Z</dcterms:modified>
</cp:coreProperties>
</file>