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110" windowHeight="1194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calcChain.xml><?xml version="1.0" encoding="utf-8"?>
<calcChain xmlns="http://schemas.openxmlformats.org/spreadsheetml/2006/main">
  <c r="K10" i="1"/>
  <c r="M10" s="1"/>
  <c r="J10"/>
  <c r="I10" s="1"/>
  <c r="L10" s="1"/>
  <c r="M11" l="1"/>
</calcChain>
</file>

<file path=xl/sharedStrings.xml><?xml version="1.0" encoding="utf-8"?>
<sst xmlns="http://schemas.openxmlformats.org/spreadsheetml/2006/main" count="24" uniqueCount="24">
  <si>
    <t>Используемый метод определения цены контракта с обоснованием: Начальная (максимальная) цена контракта сформирована методом сопоставимых рыночных цен (анализа рынка) в результате изучения функционирующего рынка, проведенного Заказчиком. Источником информации для установления начальной (максимальной) цены контракта являются коммерческие предложения от контрагентов</t>
  </si>
  <si>
    <t>№ п/п</t>
  </si>
  <si>
    <t>Наименование и основные характеристики объекта закупки</t>
  </si>
  <si>
    <t>Ед. изм</t>
  </si>
  <si>
    <t>Кол-во объем</t>
  </si>
  <si>
    <t>Ценовые предложения, руб.</t>
  </si>
  <si>
    <t>σ</t>
  </si>
  <si>
    <t>НМЦ (средняя цена, руб.)</t>
  </si>
  <si>
    <t>Цена товара минимальная</t>
  </si>
  <si>
    <t>Коэф.вариации V</t>
  </si>
  <si>
    <t>Сумма (руб.)</t>
  </si>
  <si>
    <t>Итого</t>
  </si>
  <si>
    <t>Инициатор закупки:</t>
  </si>
  <si>
    <t>Расчет и обоснование цены договора</t>
  </si>
  <si>
    <t>на поставку  мебели</t>
  </si>
  <si>
    <t>Старший инспектор ФКУ БМТ и ВС УФСИН России по КБР</t>
  </si>
  <si>
    <t>М.Н. Жангуланов</t>
  </si>
  <si>
    <t xml:space="preserve">                                                   Приложение № ___ к Договору от ___.___.2026 № 2-ЕП___</t>
  </si>
  <si>
    <t>Бумага А4</t>
  </si>
  <si>
    <t>https://www.vseinstrumenti.ru/product/bumaga-ilim-standart-a4-marka-s-500l-370609-15650362/?utm_source=Yandex&amp;utm_content=15650362&amp;utm_medium=organic&amp;utm_term=15650362&amp;utm_campaign=webmaster&amp;utm_referrer=https://ya.ru/</t>
  </si>
  <si>
    <t>https://www.office-planet.ru/catalog/goods/bumaga-pischaja3/114320/</t>
  </si>
  <si>
    <t>https://www.xcom-shop.ru/mondi_snegyrochka_362138.html?utm_source=yandex&amp;utm_medium=goods&amp;utm_campaign=362138</t>
  </si>
  <si>
    <t>https://www.wildberries.ru/catalog/54054615/detail.aspx?utm_source=yandex&amp;utm_medium=feed&amp;utm_campaign=feed/rn:msk/c:3182/b:34686</t>
  </si>
  <si>
    <t>пач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</si>
</sst>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6"/>
      <color indexed="8"/>
      <name val="Courier New"/>
      <family val="3"/>
      <charset val="204"/>
    </font>
    <font>
      <sz val="8"/>
      <name val="Arial"/>
      <family val="2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7"/>
      <color indexed="8"/>
      <name val="Courier New"/>
      <family val="3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2" borderId="0">
      <alignment horizontal="left" vertical="top"/>
    </xf>
    <xf numFmtId="0" fontId="5" fillId="2" borderId="0">
      <alignment horizontal="center" vertical="top"/>
    </xf>
    <xf numFmtId="0" fontId="6" fillId="2" borderId="0">
      <alignment horizontal="left" vertical="top"/>
    </xf>
    <xf numFmtId="0" fontId="7" fillId="2" borderId="0">
      <alignment horizontal="center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2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0" fillId="0" borderId="0" xfId="0"/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0" fillId="0" borderId="0" xfId="0" applyFill="1"/>
    <xf numFmtId="0" fontId="10" fillId="0" borderId="0" xfId="0" applyFont="1" applyAlignment="1">
      <alignment horizontal="left" vertical="center" wrapText="1"/>
    </xf>
    <xf numFmtId="0" fontId="0" fillId="0" borderId="0" xfId="0"/>
    <xf numFmtId="0" fontId="0" fillId="0" borderId="0" xfId="0" applyAlignment="1"/>
    <xf numFmtId="0" fontId="10" fillId="0" borderId="0" xfId="0" applyFont="1"/>
    <xf numFmtId="0" fontId="11" fillId="0" borderId="0" xfId="0" applyFont="1"/>
    <xf numFmtId="0" fontId="11" fillId="0" borderId="0" xfId="0" applyFont="1" applyFill="1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10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13" fillId="0" borderId="2" xfId="9" applyFill="1" applyBorder="1" applyAlignment="1" applyProtection="1">
      <alignment horizontal="center" vertical="center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2" xfId="9" applyNumberFormat="1" applyFont="1" applyFill="1" applyBorder="1" applyAlignment="1" applyProtection="1">
      <alignment horizontal="center" vertical="center" wrapText="1"/>
    </xf>
    <xf numFmtId="2" fontId="14" fillId="0" borderId="2" xfId="9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Fill="1" applyAlignment="1">
      <alignment vertical="top"/>
    </xf>
    <xf numFmtId="0" fontId="10" fillId="0" borderId="0" xfId="0" applyFont="1"/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top" wrapText="1"/>
    </xf>
    <xf numFmtId="0" fontId="10" fillId="0" borderId="0" xfId="0" applyFont="1" applyFill="1" applyAlignment="1"/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Fill="1"/>
    <xf numFmtId="0" fontId="10" fillId="0" borderId="0" xfId="0" applyFont="1" applyFill="1" applyAlignment="1">
      <alignment vertical="top"/>
    </xf>
    <xf numFmtId="0" fontId="10" fillId="0" borderId="0" xfId="0" applyFont="1"/>
  </cellXfs>
  <cellStyles count="10">
    <cellStyle name="S0" xfId="1"/>
    <cellStyle name="S1" xfId="2"/>
    <cellStyle name="S2" xfId="3"/>
    <cellStyle name="S3" xfId="4"/>
    <cellStyle name="S4" xfId="5"/>
    <cellStyle name="S5" xfId="6"/>
    <cellStyle name="Гиперссылка" xfId="9" builtinId="8"/>
    <cellStyle name="Обычный" xfId="0" builtinId="0"/>
    <cellStyle name="Обычный 2" xfId="7"/>
    <cellStyle name="Обычный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tabSelected="1" view="pageBreakPreview" zoomScale="85" zoomScaleSheetLayoutView="85" workbookViewId="0">
      <selection activeCell="L14" sqref="L14"/>
    </sheetView>
  </sheetViews>
  <sheetFormatPr defaultRowHeight="15"/>
  <cols>
    <col min="1" max="1" width="4" style="6" customWidth="1"/>
    <col min="2" max="2" width="33.85546875" style="6" customWidth="1"/>
    <col min="3" max="3" width="6.42578125" style="1" customWidth="1"/>
    <col min="4" max="4" width="7.140625" style="1" customWidth="1"/>
    <col min="5" max="5" width="13.85546875" style="17" customWidth="1"/>
    <col min="6" max="6" width="11.85546875" style="13" customWidth="1"/>
    <col min="7" max="8" width="11.85546875" style="19" customWidth="1"/>
    <col min="9" max="9" width="11" style="1" customWidth="1"/>
    <col min="10" max="10" width="10.42578125" style="1" customWidth="1"/>
    <col min="11" max="11" width="9.85546875" style="8" customWidth="1"/>
    <col min="12" max="12" width="7.85546875" style="1" customWidth="1"/>
    <col min="13" max="13" width="15.85546875" style="1" customWidth="1"/>
    <col min="14" max="14" width="9.140625" hidden="1" customWidth="1"/>
  </cols>
  <sheetData>
    <row r="1" spans="1:14" ht="15.75">
      <c r="A1" s="4"/>
      <c r="B1" s="4"/>
      <c r="C1" s="2"/>
      <c r="D1" s="2"/>
      <c r="E1" s="38" t="s">
        <v>17</v>
      </c>
      <c r="F1" s="38"/>
      <c r="G1" s="38"/>
      <c r="H1" s="38"/>
      <c r="I1" s="38"/>
      <c r="J1" s="38"/>
      <c r="K1" s="38"/>
      <c r="L1" s="38"/>
      <c r="M1" s="38"/>
      <c r="N1" s="19"/>
    </row>
    <row r="2" spans="1:14" ht="87.75" customHeight="1">
      <c r="A2" s="5"/>
      <c r="B2" s="4"/>
      <c r="C2" s="2"/>
      <c r="D2" s="2"/>
      <c r="E2" s="2"/>
      <c r="F2" s="2"/>
      <c r="G2" s="2"/>
      <c r="H2" s="2"/>
      <c r="I2" s="39"/>
      <c r="J2" s="39"/>
      <c r="K2" s="39"/>
      <c r="L2" s="39"/>
      <c r="M2" s="39"/>
      <c r="N2" s="9"/>
    </row>
    <row r="3" spans="1:14" s="1" customFormat="1" ht="12" customHeight="1">
      <c r="A3" s="5"/>
      <c r="B3" s="4"/>
      <c r="C3" s="2"/>
      <c r="D3" s="2"/>
      <c r="E3" s="2"/>
      <c r="F3" s="2"/>
      <c r="G3" s="2"/>
      <c r="H3" s="2"/>
      <c r="I3" s="2"/>
      <c r="J3" s="7"/>
      <c r="K3" s="7"/>
      <c r="L3" s="9"/>
      <c r="M3" s="9"/>
      <c r="N3" s="19"/>
    </row>
    <row r="4" spans="1:14" s="1" customFormat="1" ht="15" customHeight="1">
      <c r="A4" s="41" t="s">
        <v>13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19"/>
    </row>
    <row r="5" spans="1:14" s="1" customFormat="1" ht="18" customHeight="1">
      <c r="A5" s="43" t="s">
        <v>14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19"/>
    </row>
    <row r="6" spans="1:14" s="1" customFormat="1" ht="48.75" customHeight="1">
      <c r="A6" s="50" t="s">
        <v>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19"/>
    </row>
    <row r="7" spans="1:14">
      <c r="A7" s="5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9"/>
    </row>
    <row r="8" spans="1:14" s="10" customFormat="1" ht="20.25" customHeight="1">
      <c r="A8" s="46" t="s">
        <v>1</v>
      </c>
      <c r="B8" s="46" t="s">
        <v>2</v>
      </c>
      <c r="C8" s="44" t="s">
        <v>3</v>
      </c>
      <c r="D8" s="44" t="s">
        <v>4</v>
      </c>
      <c r="E8" s="48" t="s">
        <v>5</v>
      </c>
      <c r="F8" s="49"/>
      <c r="G8" s="49"/>
      <c r="H8" s="49"/>
      <c r="I8" s="44" t="s">
        <v>6</v>
      </c>
      <c r="J8" s="44" t="s">
        <v>7</v>
      </c>
      <c r="K8" s="44" t="s">
        <v>8</v>
      </c>
      <c r="L8" s="44" t="s">
        <v>9</v>
      </c>
      <c r="M8" s="44" t="s">
        <v>10</v>
      </c>
    </row>
    <row r="9" spans="1:14" s="10" customFormat="1" ht="104.25" customHeight="1">
      <c r="A9" s="47"/>
      <c r="B9" s="47"/>
      <c r="C9" s="45"/>
      <c r="D9" s="45"/>
      <c r="E9" s="27" t="s">
        <v>19</v>
      </c>
      <c r="F9" s="27" t="s">
        <v>20</v>
      </c>
      <c r="G9" s="27" t="s">
        <v>21</v>
      </c>
      <c r="H9" s="27" t="s">
        <v>22</v>
      </c>
      <c r="I9" s="45"/>
      <c r="J9" s="45"/>
      <c r="K9" s="45"/>
      <c r="L9" s="45"/>
      <c r="M9" s="45"/>
    </row>
    <row r="10" spans="1:14" s="28" customFormat="1" ht="30" customHeight="1">
      <c r="A10" s="30">
        <v>1</v>
      </c>
      <c r="B10" s="37" t="s">
        <v>18</v>
      </c>
      <c r="C10" s="29" t="s">
        <v>23</v>
      </c>
      <c r="D10" s="29">
        <v>37</v>
      </c>
      <c r="E10" s="31">
        <v>349</v>
      </c>
      <c r="F10" s="32">
        <v>340.43</v>
      </c>
      <c r="G10" s="32">
        <v>350</v>
      </c>
      <c r="H10" s="32">
        <v>320</v>
      </c>
      <c r="I10" s="24">
        <f t="shared" ref="I10" si="0">ROUND(SQRT((POWER(E10-J10,2)+POWER(F10-J10,2)+POWER(H10-J10,2))/2),2)</f>
        <v>15.46</v>
      </c>
      <c r="J10" s="25">
        <f t="shared" ref="J10" si="1">AVERAGE(E10:H10)</f>
        <v>339.85750000000002</v>
      </c>
      <c r="K10" s="25">
        <f t="shared" ref="K10" si="2">MIN(E10:H10)</f>
        <v>320</v>
      </c>
      <c r="L10" s="24">
        <f t="shared" ref="L10" si="3">ROUND(I10/J10*100,2)</f>
        <v>4.55</v>
      </c>
      <c r="M10" s="26">
        <f t="shared" ref="M10" si="4">D10*K10</f>
        <v>11840</v>
      </c>
    </row>
    <row r="11" spans="1:14" s="12" customFormat="1" ht="24" customHeight="1">
      <c r="A11" s="20"/>
      <c r="B11" s="21" t="s">
        <v>11</v>
      </c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6">
        <f>SUM(M10:M10)</f>
        <v>11840</v>
      </c>
    </row>
    <row r="12" spans="1:14" s="15" customFormat="1" ht="14.25" customHeight="1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8" customFormat="1" ht="14.25" customHeight="1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1" customFormat="1" ht="15.75">
      <c r="A14" s="51" t="s">
        <v>12</v>
      </c>
      <c r="B14" s="51"/>
      <c r="C14" s="51"/>
      <c r="D14" s="51"/>
      <c r="E14" s="51"/>
      <c r="F14" s="51"/>
      <c r="G14" s="34"/>
      <c r="H14" s="10"/>
      <c r="I14" s="10"/>
      <c r="J14" s="10"/>
      <c r="K14" s="10"/>
      <c r="L14" s="10"/>
      <c r="M14" s="10"/>
    </row>
    <row r="15" spans="1:14" s="11" customFormat="1" ht="15.75">
      <c r="A15" s="52" t="s">
        <v>15</v>
      </c>
      <c r="B15" s="52"/>
      <c r="C15" s="52"/>
      <c r="D15" s="52"/>
      <c r="E15" s="52"/>
      <c r="F15" s="52"/>
      <c r="G15" s="35"/>
      <c r="H15" s="10"/>
      <c r="I15" s="10"/>
      <c r="J15" s="33" t="s">
        <v>16</v>
      </c>
      <c r="K15" s="10"/>
      <c r="L15" s="10"/>
      <c r="M15" s="10"/>
    </row>
    <row r="16" spans="1:14" s="11" customFormat="1" ht="15.75">
      <c r="A16" s="40"/>
      <c r="B16" s="40"/>
      <c r="C16" s="10"/>
      <c r="D16" s="10"/>
      <c r="E16" s="10"/>
      <c r="F16" s="10"/>
      <c r="G16" s="36"/>
      <c r="H16" s="10"/>
      <c r="I16" s="10"/>
      <c r="J16" s="10"/>
      <c r="K16" s="53"/>
      <c r="L16" s="53"/>
      <c r="M16" s="53"/>
    </row>
    <row r="17" spans="1:11" s="11" customFormat="1" ht="12" customHeight="1">
      <c r="A17" s="12"/>
      <c r="B17" s="12"/>
      <c r="I17" s="10"/>
      <c r="J17" s="10"/>
      <c r="K17" s="10"/>
    </row>
  </sheetData>
  <mergeCells count="19">
    <mergeCell ref="A15:F15"/>
    <mergeCell ref="K16:M16"/>
    <mergeCell ref="K8:K9"/>
    <mergeCell ref="E1:M1"/>
    <mergeCell ref="I2:M2"/>
    <mergeCell ref="A16:B16"/>
    <mergeCell ref="A4:M4"/>
    <mergeCell ref="A5:M5"/>
    <mergeCell ref="I8:I9"/>
    <mergeCell ref="L8:L9"/>
    <mergeCell ref="J8:J9"/>
    <mergeCell ref="M8:M9"/>
    <mergeCell ref="A8:A9"/>
    <mergeCell ref="E8:H8"/>
    <mergeCell ref="B8:B9"/>
    <mergeCell ref="C8:C9"/>
    <mergeCell ref="D8:D9"/>
    <mergeCell ref="A6:M6"/>
    <mergeCell ref="A14:F14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revision/>
  <cp:lastPrinted>2026-04-17T09:04:24Z</cp:lastPrinted>
  <dcterms:created xsi:type="dcterms:W3CDTF">2014-07-31T04:30:16Z</dcterms:created>
  <dcterms:modified xsi:type="dcterms:W3CDTF">2026-10-15T09:35:21Z</dcterms:modified>
</cp:coreProperties>
</file>