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465" windowWidth="14805" windowHeight="7650" activeTab="2"/>
  </bookViews>
  <sheets>
    <sheet name="КП+Реестр" sheetId="1" r:id="rId1"/>
    <sheet name="Средневзвешенная" sheetId="2" r:id="rId2"/>
    <sheet name="Итог" sheetId="3" r:id="rId3"/>
    <sheet name="свод" sheetId="4" r:id="rId4"/>
  </sheets>
  <calcPr calcId="145621"/>
</workbook>
</file>

<file path=xl/calcChain.xml><?xml version="1.0" encoding="utf-8"?>
<calcChain xmlns="http://schemas.openxmlformats.org/spreadsheetml/2006/main">
  <c r="K4" i="4" l="1"/>
  <c r="K5" i="4"/>
  <c r="K6" i="4"/>
  <c r="K7" i="4"/>
  <c r="K3" i="4"/>
  <c r="H5" i="3"/>
  <c r="H6" i="3"/>
  <c r="H7" i="3"/>
  <c r="H8" i="3"/>
  <c r="H4" i="3"/>
  <c r="L5" i="3" l="1"/>
  <c r="L6" i="3"/>
  <c r="L7" i="3" l="1"/>
  <c r="L8" i="3"/>
  <c r="L4" i="3"/>
  <c r="L9" i="3" l="1"/>
  <c r="H9" i="3" l="1"/>
</calcChain>
</file>

<file path=xl/sharedStrings.xml><?xml version="1.0" encoding="utf-8"?>
<sst xmlns="http://schemas.openxmlformats.org/spreadsheetml/2006/main" count="186" uniqueCount="91">
  <si>
    <t>№ п/п</t>
  </si>
  <si>
    <t>Международное непатентованное наименование, при отсутствии такого наименования - группировочное или химическое наименование, а также состав комбинированного лекарственного препарата</t>
  </si>
  <si>
    <t xml:space="preserve">Форма выпуска и дозировка с учетом эквивалентных лекарственных форм и дозировок
</t>
  </si>
  <si>
    <t>Единица измерения</t>
  </si>
  <si>
    <t>Цена за единицу товара без учета НДС и оптовой надбавки  согласно источникам ценовой информации, руб.</t>
  </si>
  <si>
    <r>
      <t>Источник цены № n ______________
 (</t>
    </r>
    <r>
      <rPr>
        <vertAlign val="superscript"/>
        <sz val="11"/>
        <rFont val="Times New Roman"/>
        <family val="1"/>
        <charset val="204"/>
      </rPr>
      <t>реквизиты документа)</t>
    </r>
  </si>
  <si>
    <t>цена за 1  упаковку без учета НДС и оптовой надбавки, руб.</t>
  </si>
  <si>
    <t>Объем поставки</t>
  </si>
  <si>
    <t>Начальная (максимальная) цена контракта, руб.</t>
  </si>
  <si>
    <t xml:space="preserve">Форма выпуска и дозировка с учетом эквивалентных лекарственных форм и дозировок
</t>
  </si>
  <si>
    <t xml:space="preserve">Реестровый номер (или №) контракта </t>
  </si>
  <si>
    <t>Цена за 1  упаковку без учета НДС и оптовой надбавки, руб.</t>
  </si>
  <si>
    <t>Количество</t>
  </si>
  <si>
    <t>Реестровый номер (или №) контракта 3</t>
  </si>
  <si>
    <t>цена</t>
  </si>
  <si>
    <t>количество</t>
  </si>
  <si>
    <t>Реестровый номер (или №) контракта n</t>
  </si>
  <si>
    <t>цена за 1 ед.изм. без учета НДС и оптовой надбавки, руб.</t>
  </si>
  <si>
    <t>Цена за 1 ед.изм. без учета НДС и оптовой надбавки, руб.</t>
  </si>
  <si>
    <t>Цена за единицу товара  без учета НДС и оптовой надбавки согласно государственному реестру предельных отпускных цен производителей на лекарственные препараты, включенные в перечень жизненно необходимых и важнейших лекарственных препаратов, руб. https://grls.rosminzdrav.ru/</t>
  </si>
  <si>
    <t>2 этап</t>
  </si>
  <si>
    <t>Средневзвешенная цена 1 единицу  измерения  без учета НДС и оптовой надбавки, руб.</t>
  </si>
  <si>
    <t>Оптовая надбавка согласно выбранной минимальной цене</t>
  </si>
  <si>
    <t xml:space="preserve">Цена 1 единицы товара без учета НДС и отовой надбавки, руб. </t>
  </si>
  <si>
    <t xml:space="preserve">Цена 1 единицы товара с  НДС и отовой надбавки, руб. </t>
  </si>
  <si>
    <t>Цена ИЦИ № 1 за 1 единицу измерения без учета НДС и оптовой надбавки, руб</t>
  </si>
  <si>
    <t>Цена ИЦИ № 2 за 1 единицу измерения без учета НДС и оптовой надбавки, руб</t>
  </si>
  <si>
    <t>Цена ИЦИ № 3 за 1 единицу измерения без учета НДС и оптовой надбавки, руб</t>
  </si>
  <si>
    <t>Цена за 1 единицу измерения из гос. реестра цен на ЖНВЛП без учета НДС и оптовой надбавки, руб.</t>
  </si>
  <si>
    <t>Средневзвешенная цена за 1 единицу измерения без учета НДС и оптовой надбавки, руб.</t>
  </si>
  <si>
    <t>Минимальная цена за 1 единицу измерения без учета НДС и оптовой надбавки, руб.</t>
  </si>
  <si>
    <t>Лекарственный препарат 41</t>
  </si>
  <si>
    <t>Метронидазол</t>
  </si>
  <si>
    <t>Кубический сантиметр; миллилитр</t>
  </si>
  <si>
    <t>раствор для инфузий 5 мг/мл, 0.5%, 500 мг/100 мл</t>
  </si>
  <si>
    <t>таблетки, покрытые пленочной оболочкой, таблетки 100 мг</t>
  </si>
  <si>
    <t>Кетопрофен</t>
  </si>
  <si>
    <t>Штука</t>
  </si>
  <si>
    <t>таблетки покрытые оболочкой, таблетки покрытые пленочной оболочкой  7,5 мг</t>
  </si>
  <si>
    <t>Хлоропирамин</t>
  </si>
  <si>
    <t>раствор для внутривенного и внутримышечного введения, 20 мг/мл</t>
  </si>
  <si>
    <t>Макрогол</t>
  </si>
  <si>
    <t>порошок для приготовления раствора для приема внутрь 64 г, 12г, 10 г</t>
  </si>
  <si>
    <t xml:space="preserve">Контракт N 0324100001825000055 от 15.04.2025 закрыт 07.10.2025 накладная № 34250000542 от 26.09.2025 приход 29.09.2025           </t>
  </si>
  <si>
    <t>84,68 (0%)  Метронидазол, раствор для инфузий, 5 мг/мл (бутылка) 100 мл*1 (пачка картонная)</t>
  </si>
  <si>
    <t>Контракт N 0324100001826000070 от 30.03.2026 не закрыт</t>
  </si>
  <si>
    <t xml:space="preserve">Электронная версия контракта по закупке №200908989126100053 от 02.03.2026   приход 17.03.26              накладная 10260002263 от 13.03.2026,                 накладная 10260002264 от 13.03.2026,                   накладная  10260002265 от 23.03.2026,                накладная  10260002266 от 23.03.2026, накладная  10260002267 от 23.03.2026 </t>
  </si>
  <si>
    <t>Контракт N 0324100001826000073 от 03.04.2026 не закрыт</t>
  </si>
  <si>
    <t>Электронная версия контракта по закупке №200908989126100032 от 25.02.2025 закрыт 05.03.2026  накладгая № 7488 от 03.03.2026  приход 05.03.2026 накладгая № 7498 от 03.03.2026  приход 05.03.2026 накладгая № 7504 от 03.03.2026  приход 05.03.2026</t>
  </si>
  <si>
    <t>56,60 (20,7000%) Хлоропирамин, раствор для внутривенного и внутримышечного введения 20 мг/мл 1 мл №5</t>
  </si>
  <si>
    <t>57,29  (10,8600%) ИМОВАН табл. п.п.о. 7.5 мг бл. № 14</t>
  </si>
  <si>
    <t>Контракт N 0324100001826000170 от 04.07.2026 не закрыт</t>
  </si>
  <si>
    <t xml:space="preserve">Контракт N 0324100001825000001-02 от 28.02.2025  закрыт   21.08.2025   </t>
  </si>
  <si>
    <t>-</t>
  </si>
  <si>
    <t>23,85 (21%) Метрогил, раствор для инфузий, 5 мг/мл, 100 мл - флаконы (1)  - пачки картонные</t>
  </si>
  <si>
    <t>87,57 (21%) КЕТОПРОВЕЛ®, таблетки, покрытые пленочной оболочкой, 100 мг, 10 шт. - контурная ячейковая упаковка (2)  - пачка картонная</t>
  </si>
  <si>
    <t>81,84 (21%) Сомнол, таблетки покрытые пленочной оболочкой, 7.5 мг, 10 шт. - упаковки ячейковые контурные (2)  - пачки картонные</t>
  </si>
  <si>
    <t>176,75 (15%) Хлоропирамин, раствор для внутривенного и внутримышечного введения, 20 мг/мл, 1 мл - ампула (10)  - пачка картонная</t>
  </si>
  <si>
    <t>196,30 (15%) Макрогол Лекас, порошок для приготовления раствора для приема внутрь, 10 г, 1 шт. - пакеты (20)  - пачки картонные</t>
  </si>
  <si>
    <t>2 240,25 (12%) ЭЛЬПАСОЛ Солофарм, раствор для инфузий, 5 мг/мл, 100 мл № 36</t>
  </si>
  <si>
    <t>87,57 (21%) КЕТОПРОВЕЛ®, таблетки, покрытые пленочной оболочкой, 100 мг № 20</t>
  </si>
  <si>
    <t>58,60 (21%) Имован, таблетки покрытые пленочной оболочкой, 7.5 мг № 14</t>
  </si>
  <si>
    <t>122,90 (15%) Супрастин, раствор для внутривенного и внутримышечного введения, 20 мг/мл, 1 мл  № 5</t>
  </si>
  <si>
    <t>грамм</t>
  </si>
  <si>
    <t>Грамм</t>
  </si>
  <si>
    <t>121,80 (15%) Лавакол, порошок для приготовления раствора для приема внутрь, 12 г,  № 10</t>
  </si>
  <si>
    <t>ИЦИ №1 (вх.№ А 1329  от 29.09.2026)</t>
  </si>
  <si>
    <t>ИЦИ №2 (вх.№ А 1330  от 29.09.2026)</t>
  </si>
  <si>
    <t>ИЦИ №3 (вх.№ А 1331  от 29.09.2026)</t>
  </si>
  <si>
    <t>Коммерческие+тарифный на 29.09.2026</t>
  </si>
  <si>
    <t>0,6222 (12%) ЭЛЬПАСОЛ Солофарм, раствор для инфузий, 5 мг/мл, 100 мл № 36</t>
  </si>
  <si>
    <t>4,3785 (21%) КЕТОПРОВЕЛ®, таблетки, покрытые пленочной оболочкой, 100 мг № 20</t>
  </si>
  <si>
    <t>4,1857 (21%) Имован, таблетки покрытые пленочной оболочкой, 7.5 мг № 14</t>
  </si>
  <si>
    <t>24,5800 (15%) Супрастин, раствор для внутривенного и внутримышечного введения, 20 мг/мл, 1 мл  № 5</t>
  </si>
  <si>
    <t>1,0150 (15%) Лавакол, порошок для приготовления раствора для приема внутрь, 12 г,  № 10</t>
  </si>
  <si>
    <t>0,2385 (21%) Метрогил, раствор для инфузий, 5 мг/мл, 100 мл - флаконы (1)  - пачки картонные</t>
  </si>
  <si>
    <t>4,3785 (21%) КЕТОПРОВЕЛ®, таблетки, покрытые пленочной оболочкой, 100 мг, 10 шт. - контурная ячейковая упаковка (2)  - пачка картонная</t>
  </si>
  <si>
    <t>4,0920 (21%) Сомнол, таблетки покрытые пленочной оболочкой, 7.5 мг, 10 шт. - упаковки ячейковые контурные (2)  - пачки картонные</t>
  </si>
  <si>
    <t>17,6750 (15%) Хлоропирамин, раствор для внутривенного и внутримышечного введения, 20 мг/мл, 1 мл - ампула (10)  - пачка картонная</t>
  </si>
  <si>
    <t>0,8468 (0%)  Метронидазол, раствор для инфузий, 5 мг/мл (бутылка) 100 мл*1 (пачка картонная)</t>
  </si>
  <si>
    <t>4,0921  (10,8600%) ИМОВАН табл. п.п.о. 7.5 мг бл. № 14</t>
  </si>
  <si>
    <t>11,3200 (20,7000%) Хлоропирамин, раствор для внутривенного и внутримышечного введения 20 мг/мл 1 мл №5</t>
  </si>
  <si>
    <t xml:space="preserve"> (21%) КЕТОПРОВЕЛ®, таблетки, покрытые пленочной оболочкой, 100 мг, 10 шт. - контурная ячейковая упаковка (2)  - пачка картонная</t>
  </si>
  <si>
    <t>Зопиклон</t>
  </si>
  <si>
    <t>0,9815 (15%) Макрогол Лекас, порошок для приготовления раствора для приема внутрь, 10 г, 1 шт. - пакеты (20)  - пачки картонные</t>
  </si>
  <si>
    <t>Цена за единицу товара без учета НДС и оптовой надбавки согласно заключенным контрактам, руб. и количество единиц товара, закупаемого по контракту. Реестровый номер контракта в единой информационной системе (ЕИС) или номер контракта, неподлежащего размещению в ЕИС</t>
  </si>
  <si>
    <t>Стоимость по позиции, руб.</t>
  </si>
  <si>
    <t>(12%) ЭЛЬПАСОЛ Солофарм, раствор для инфузий, 5 мг/мл, 100 мл № 36</t>
  </si>
  <si>
    <t xml:space="preserve"> (10,8600%) ИМОВАН табл. п.п.о. 7.5 мг бл. № 14</t>
  </si>
  <si>
    <t>(15%) Хлоропирамин, раствор для внутривенного и внутримышечного введения, 20 мг/мл, 1 мл - ампула (10)  - пачка картонная</t>
  </si>
  <si>
    <t xml:space="preserve"> (15%) Лавакол, порошок для приготовления раствора для приема внутрь, 12 г, 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</si>
</sst>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"/>
    <numFmt numFmtId="166" formatCode="#,##0.0000"/>
  </numFmts>
  <fonts count="20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name val="Calibri"/>
      <family val="2"/>
      <scheme val="minor"/>
    </font>
    <font>
      <b/>
      <sz val="10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11" fillId="0" borderId="0"/>
    <xf numFmtId="0" fontId="11" fillId="0" borderId="0"/>
  </cellStyleXfs>
  <cellXfs count="82">
    <xf numFmtId="0" fontId="0" fillId="0" borderId="0" xfId="0"/>
    <xf numFmtId="0" fontId="4" fillId="2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textRotation="90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2" borderId="8" xfId="0" applyFont="1" applyFill="1" applyBorder="1" applyAlignment="1">
      <alignment horizontal="center" vertical="center" wrapText="1"/>
    </xf>
    <xf numFmtId="0" fontId="8" fillId="0" borderId="0" xfId="0" applyFont="1"/>
    <xf numFmtId="165" fontId="0" fillId="0" borderId="0" xfId="0" applyNumberFormat="1"/>
    <xf numFmtId="0" fontId="2" fillId="2" borderId="2" xfId="0" applyFont="1" applyFill="1" applyBorder="1" applyAlignment="1">
      <alignment horizontal="center" vertical="center" wrapText="1" indent="1"/>
    </xf>
    <xf numFmtId="0" fontId="1" fillId="2" borderId="2" xfId="0" applyFont="1" applyFill="1" applyBorder="1" applyAlignment="1">
      <alignment horizontal="center" vertical="center" wrapText="1"/>
    </xf>
    <xf numFmtId="166" fontId="1" fillId="0" borderId="8" xfId="0" applyNumberFormat="1" applyFont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2" borderId="0" xfId="0" applyFill="1"/>
    <xf numFmtId="0" fontId="2" fillId="2" borderId="2" xfId="0" applyFont="1" applyFill="1" applyBorder="1" applyAlignment="1">
      <alignment horizontal="center" vertical="center" wrapText="1" indent="1"/>
    </xf>
    <xf numFmtId="0" fontId="2" fillId="2" borderId="8" xfId="0" applyFont="1" applyFill="1" applyBorder="1" applyAlignment="1">
      <alignment horizontal="center" vertical="center" wrapText="1" indent="1"/>
    </xf>
    <xf numFmtId="0" fontId="9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textRotation="90" wrapText="1"/>
    </xf>
    <xf numFmtId="3" fontId="1" fillId="0" borderId="8" xfId="0" applyNumberFormat="1" applyFont="1" applyBorder="1" applyAlignment="1">
      <alignment horizontal="center" vertical="center" wrapText="1"/>
    </xf>
    <xf numFmtId="166" fontId="6" fillId="0" borderId="8" xfId="0" applyNumberFormat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165" fontId="6" fillId="0" borderId="11" xfId="1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165" fontId="10" fillId="0" borderId="11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12" fillId="2" borderId="8" xfId="4" applyFont="1" applyFill="1" applyBorder="1" applyAlignment="1">
      <alignment horizontal="center" vertical="center" wrapText="1"/>
    </xf>
    <xf numFmtId="0" fontId="12" fillId="2" borderId="8" xfId="3" applyFont="1" applyFill="1" applyBorder="1" applyAlignment="1">
      <alignment horizontal="center" vertical="center" wrapText="1"/>
    </xf>
    <xf numFmtId="0" fontId="14" fillId="2" borderId="8" xfId="4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3" fillId="2" borderId="8" xfId="3" applyFont="1" applyFill="1" applyBorder="1" applyAlignment="1">
      <alignment horizontal="center" vertical="center" wrapText="1"/>
    </xf>
    <xf numFmtId="0" fontId="0" fillId="0" borderId="8" xfId="0" applyBorder="1"/>
    <xf numFmtId="0" fontId="6" fillId="0" borderId="8" xfId="0" applyFont="1" applyFill="1" applyBorder="1" applyAlignment="1">
      <alignment horizontal="center" vertical="center" wrapText="1"/>
    </xf>
    <xf numFmtId="166" fontId="6" fillId="0" borderId="8" xfId="1" applyNumberFormat="1" applyFont="1" applyBorder="1" applyAlignment="1">
      <alignment horizontal="center" vertical="center" wrapText="1"/>
    </xf>
    <xf numFmtId="3" fontId="6" fillId="0" borderId="8" xfId="1" applyNumberFormat="1" applyFont="1" applyBorder="1" applyAlignment="1">
      <alignment horizontal="center" vertical="center" wrapText="1"/>
    </xf>
    <xf numFmtId="0" fontId="10" fillId="2" borderId="8" xfId="4" applyFont="1" applyFill="1" applyBorder="1" applyAlignment="1">
      <alignment horizontal="center" vertical="center" wrapText="1"/>
    </xf>
    <xf numFmtId="165" fontId="10" fillId="2" borderId="8" xfId="4" applyNumberFormat="1" applyFont="1" applyFill="1" applyBorder="1" applyAlignment="1">
      <alignment horizontal="center" vertical="center" wrapText="1"/>
    </xf>
    <xf numFmtId="166" fontId="10" fillId="2" borderId="8" xfId="4" applyNumberFormat="1" applyFont="1" applyFill="1" applyBorder="1" applyAlignment="1">
      <alignment horizontal="center" vertical="center" wrapText="1"/>
    </xf>
    <xf numFmtId="4" fontId="1" fillId="0" borderId="8" xfId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6" fillId="2" borderId="8" xfId="4" applyFont="1" applyFill="1" applyBorder="1" applyAlignment="1">
      <alignment horizontal="center" vertical="center" wrapText="1"/>
    </xf>
    <xf numFmtId="0" fontId="12" fillId="2" borderId="1" xfId="4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8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 indent="1"/>
    </xf>
    <xf numFmtId="0" fontId="2" fillId="2" borderId="3" xfId="0" applyFont="1" applyFill="1" applyBorder="1" applyAlignment="1">
      <alignment horizontal="center" vertical="center" wrapText="1" indent="1"/>
    </xf>
    <xf numFmtId="0" fontId="2" fillId="2" borderId="4" xfId="0" applyFont="1" applyFill="1" applyBorder="1" applyAlignment="1">
      <alignment horizontal="center" vertical="center" wrapText="1" indent="1"/>
    </xf>
    <xf numFmtId="0" fontId="1" fillId="2" borderId="8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164" fontId="7" fillId="0" borderId="2" xfId="2" applyFont="1" applyBorder="1" applyAlignment="1">
      <alignment horizontal="center" vertical="center" wrapText="1"/>
    </xf>
    <xf numFmtId="164" fontId="7" fillId="0" borderId="3" xfId="2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 readingOrder="1"/>
    </xf>
    <xf numFmtId="0" fontId="1" fillId="0" borderId="8" xfId="1" applyFont="1" applyBorder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4" fontId="18" fillId="0" borderId="8" xfId="1" applyNumberFormat="1" applyFont="1" applyBorder="1" applyAlignment="1">
      <alignment horizontal="center" vertical="center" wrapText="1"/>
    </xf>
    <xf numFmtId="4" fontId="19" fillId="0" borderId="8" xfId="0" applyNumberFormat="1" applyFont="1" applyBorder="1" applyAlignment="1">
      <alignment horizontal="center" vertical="center"/>
    </xf>
    <xf numFmtId="4" fontId="17" fillId="0" borderId="0" xfId="0" applyNumberFormat="1" applyFont="1"/>
  </cellXfs>
  <cellStyles count="5">
    <cellStyle name="Обычный" xfId="0" builtinId="0"/>
    <cellStyle name="Обычный 2" xfId="1"/>
    <cellStyle name="Обычный_Лист1" xfId="3"/>
    <cellStyle name="Обычный_Лист1 2 2" xfId="4"/>
    <cellStyle name="Финансов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"/>
  <sheetViews>
    <sheetView workbookViewId="0">
      <selection activeCell="Q10" sqref="Q10"/>
    </sheetView>
  </sheetViews>
  <sheetFormatPr defaultRowHeight="15" x14ac:dyDescent="0.25"/>
  <cols>
    <col min="2" max="2" width="19.42578125" customWidth="1"/>
    <col min="3" max="3" width="20.85546875" customWidth="1"/>
    <col min="4" max="4" width="15" customWidth="1"/>
    <col min="5" max="5" width="18.7109375" customWidth="1"/>
    <col min="6" max="6" width="16.28515625" customWidth="1"/>
    <col min="7" max="7" width="9.140625" hidden="1" customWidth="1"/>
    <col min="8" max="8" width="19.28515625" customWidth="1"/>
    <col min="9" max="9" width="18.7109375" customWidth="1"/>
    <col min="10" max="10" width="9.140625" hidden="1" customWidth="1"/>
    <col min="11" max="11" width="18.7109375" customWidth="1"/>
    <col min="12" max="12" width="17.42578125" customWidth="1"/>
    <col min="13" max="15" width="9.140625" hidden="1" customWidth="1"/>
    <col min="16" max="16" width="22.28515625" customWidth="1"/>
    <col min="17" max="17" width="16.5703125" customWidth="1"/>
  </cols>
  <sheetData>
    <row r="1" spans="1:22" ht="18.75" x14ac:dyDescent="0.3">
      <c r="H1" s="20" t="s">
        <v>31</v>
      </c>
      <c r="K1" s="11"/>
    </row>
    <row r="2" spans="1:22" ht="54" customHeight="1" x14ac:dyDescent="0.25">
      <c r="A2" s="53" t="s">
        <v>0</v>
      </c>
      <c r="B2" s="53" t="s">
        <v>1</v>
      </c>
      <c r="C2" s="53" t="s">
        <v>2</v>
      </c>
      <c r="D2" s="53" t="s">
        <v>3</v>
      </c>
      <c r="E2" s="56" t="s">
        <v>4</v>
      </c>
      <c r="F2" s="57"/>
      <c r="G2" s="57"/>
      <c r="H2" s="57"/>
      <c r="I2" s="57"/>
      <c r="J2" s="57"/>
      <c r="K2" s="57"/>
      <c r="L2" s="57"/>
      <c r="M2" s="57"/>
      <c r="N2" s="57"/>
      <c r="O2" s="57"/>
      <c r="P2" s="62" t="s">
        <v>19</v>
      </c>
      <c r="Q2" s="63"/>
    </row>
    <row r="3" spans="1:22" ht="105.75" customHeight="1" x14ac:dyDescent="0.25">
      <c r="A3" s="54"/>
      <c r="B3" s="54"/>
      <c r="C3" s="54"/>
      <c r="D3" s="54"/>
      <c r="E3" s="58" t="s">
        <v>66</v>
      </c>
      <c r="F3" s="59"/>
      <c r="G3" s="60"/>
      <c r="H3" s="58" t="s">
        <v>67</v>
      </c>
      <c r="I3" s="59"/>
      <c r="J3" s="60"/>
      <c r="K3" s="58" t="s">
        <v>68</v>
      </c>
      <c r="L3" s="59"/>
      <c r="M3" s="60"/>
      <c r="N3" s="61" t="s">
        <v>5</v>
      </c>
      <c r="O3" s="61"/>
      <c r="P3" s="64"/>
      <c r="Q3" s="65"/>
    </row>
    <row r="4" spans="1:22" ht="110.25" customHeight="1" x14ac:dyDescent="0.25">
      <c r="A4" s="55"/>
      <c r="B4" s="55"/>
      <c r="C4" s="55"/>
      <c r="D4" s="55"/>
      <c r="E4" s="1" t="s">
        <v>6</v>
      </c>
      <c r="F4" s="13" t="s">
        <v>17</v>
      </c>
      <c r="G4" s="9"/>
      <c r="H4" s="1" t="s">
        <v>6</v>
      </c>
      <c r="I4" s="18" t="s">
        <v>17</v>
      </c>
      <c r="J4" s="9"/>
      <c r="K4" s="1" t="s">
        <v>6</v>
      </c>
      <c r="L4" s="18" t="s">
        <v>17</v>
      </c>
      <c r="M4" s="9"/>
      <c r="N4" s="4"/>
      <c r="O4" s="4"/>
      <c r="P4" s="1" t="s">
        <v>6</v>
      </c>
      <c r="Q4" s="19" t="s">
        <v>17</v>
      </c>
      <c r="V4" s="7"/>
    </row>
    <row r="5" spans="1:22" ht="24.75" customHeight="1" x14ac:dyDescent="0.25">
      <c r="A5" s="2">
        <v>1</v>
      </c>
      <c r="B5" s="2">
        <v>2</v>
      </c>
      <c r="C5" s="2">
        <v>3</v>
      </c>
      <c r="D5" s="2">
        <v>4</v>
      </c>
      <c r="E5" s="6">
        <v>5</v>
      </c>
      <c r="F5" s="67">
        <v>6</v>
      </c>
      <c r="G5" s="67"/>
      <c r="H5" s="6">
        <v>7</v>
      </c>
      <c r="I5" s="67">
        <v>8</v>
      </c>
      <c r="J5" s="67"/>
      <c r="K5" s="6">
        <v>9</v>
      </c>
      <c r="L5" s="67">
        <v>10</v>
      </c>
      <c r="M5" s="67"/>
      <c r="N5" s="67">
        <v>8</v>
      </c>
      <c r="O5" s="67"/>
      <c r="P5" s="5">
        <v>11</v>
      </c>
      <c r="Q5" s="5">
        <v>12</v>
      </c>
    </row>
    <row r="6" spans="1:22" ht="96.75" customHeight="1" x14ac:dyDescent="0.25">
      <c r="A6" s="3">
        <v>1</v>
      </c>
      <c r="B6" s="3" t="s">
        <v>32</v>
      </c>
      <c r="C6" s="3" t="s">
        <v>34</v>
      </c>
      <c r="D6" s="3" t="s">
        <v>33</v>
      </c>
      <c r="E6" s="3" t="s">
        <v>59</v>
      </c>
      <c r="F6" s="15">
        <v>0.62219999999999998</v>
      </c>
      <c r="G6" s="3"/>
      <c r="H6" s="3" t="s">
        <v>59</v>
      </c>
      <c r="I6" s="15">
        <v>0.62219999999999998</v>
      </c>
      <c r="J6" s="3"/>
      <c r="K6" s="3" t="s">
        <v>59</v>
      </c>
      <c r="L6" s="15">
        <v>0.62219999999999998</v>
      </c>
      <c r="M6" s="3"/>
      <c r="N6" s="3"/>
      <c r="O6" s="3"/>
      <c r="P6" s="3" t="s">
        <v>54</v>
      </c>
      <c r="Q6" s="15">
        <v>0.23849999999999999</v>
      </c>
    </row>
    <row r="7" spans="1:22" ht="120" customHeight="1" x14ac:dyDescent="0.25">
      <c r="A7" s="3">
        <v>2</v>
      </c>
      <c r="B7" s="3" t="s">
        <v>36</v>
      </c>
      <c r="C7" s="3" t="s">
        <v>35</v>
      </c>
      <c r="D7" s="3" t="s">
        <v>37</v>
      </c>
      <c r="E7" s="3" t="s">
        <v>60</v>
      </c>
      <c r="F7" s="15">
        <v>4.3784999999999998</v>
      </c>
      <c r="G7" s="3"/>
      <c r="H7" s="3" t="s">
        <v>60</v>
      </c>
      <c r="I7" s="15">
        <v>4.3784999999999998</v>
      </c>
      <c r="J7" s="3"/>
      <c r="K7" s="3" t="s">
        <v>60</v>
      </c>
      <c r="L7" s="15">
        <v>4.3784999999999998</v>
      </c>
      <c r="M7" s="3"/>
      <c r="N7" s="3"/>
      <c r="O7" s="3"/>
      <c r="P7" s="3" t="s">
        <v>55</v>
      </c>
      <c r="Q7" s="15">
        <v>4.3784999999999998</v>
      </c>
    </row>
    <row r="8" spans="1:22" ht="147" customHeight="1" x14ac:dyDescent="0.25">
      <c r="A8" s="3">
        <v>3</v>
      </c>
      <c r="B8" s="3" t="s">
        <v>83</v>
      </c>
      <c r="C8" s="3" t="s">
        <v>38</v>
      </c>
      <c r="D8" s="3" t="s">
        <v>37</v>
      </c>
      <c r="E8" s="3" t="s">
        <v>61</v>
      </c>
      <c r="F8" s="15">
        <v>4.1856999999999998</v>
      </c>
      <c r="G8" s="3"/>
      <c r="H8" s="3" t="s">
        <v>61</v>
      </c>
      <c r="I8" s="15">
        <v>4.1856999999999998</v>
      </c>
      <c r="J8" s="3"/>
      <c r="K8" s="3" t="s">
        <v>61</v>
      </c>
      <c r="L8" s="15">
        <v>4.1856999999999998</v>
      </c>
      <c r="M8" s="3"/>
      <c r="N8" s="3"/>
      <c r="O8" s="3"/>
      <c r="P8" s="3" t="s">
        <v>56</v>
      </c>
      <c r="Q8" s="15">
        <v>4.0919999999999996</v>
      </c>
    </row>
    <row r="9" spans="1:22" ht="126" customHeight="1" x14ac:dyDescent="0.25">
      <c r="A9" s="3">
        <v>4</v>
      </c>
      <c r="B9" s="3" t="s">
        <v>39</v>
      </c>
      <c r="C9" s="3" t="s">
        <v>40</v>
      </c>
      <c r="D9" s="3" t="s">
        <v>33</v>
      </c>
      <c r="E9" s="3" t="s">
        <v>62</v>
      </c>
      <c r="F9" s="15">
        <v>24.58</v>
      </c>
      <c r="G9" s="3"/>
      <c r="H9" s="3" t="s">
        <v>62</v>
      </c>
      <c r="I9" s="15">
        <v>24.58</v>
      </c>
      <c r="J9" s="3"/>
      <c r="K9" s="3" t="s">
        <v>62</v>
      </c>
      <c r="L9" s="15">
        <v>24.58</v>
      </c>
      <c r="M9" s="3"/>
      <c r="N9" s="3"/>
      <c r="O9" s="3"/>
      <c r="P9" s="3" t="s">
        <v>57</v>
      </c>
      <c r="Q9" s="15">
        <v>17.675000000000001</v>
      </c>
    </row>
    <row r="10" spans="1:22" ht="113.25" customHeight="1" x14ac:dyDescent="0.25">
      <c r="A10" s="3">
        <v>5</v>
      </c>
      <c r="B10" s="3" t="s">
        <v>41</v>
      </c>
      <c r="C10" s="3" t="s">
        <v>42</v>
      </c>
      <c r="D10" s="3" t="s">
        <v>63</v>
      </c>
      <c r="E10" s="3" t="s">
        <v>65</v>
      </c>
      <c r="F10" s="15">
        <v>1.0149999999999999</v>
      </c>
      <c r="G10" s="3"/>
      <c r="H10" s="3" t="s">
        <v>65</v>
      </c>
      <c r="I10" s="15">
        <v>1.0149999999999999</v>
      </c>
      <c r="J10" s="3"/>
      <c r="K10" s="3" t="s">
        <v>65</v>
      </c>
      <c r="L10" s="15">
        <v>1.0149999999999999</v>
      </c>
      <c r="M10" s="3"/>
      <c r="N10" s="3"/>
      <c r="O10" s="3"/>
      <c r="P10" s="3" t="s">
        <v>58</v>
      </c>
      <c r="Q10" s="15">
        <v>0.98150000000000004</v>
      </c>
    </row>
    <row r="12" spans="1:22" x14ac:dyDescent="0.25">
      <c r="B12" s="66" t="s">
        <v>69</v>
      </c>
      <c r="C12" s="66"/>
      <c r="D12" s="66"/>
      <c r="E12" s="66"/>
      <c r="H12" s="12"/>
    </row>
  </sheetData>
  <mergeCells count="15">
    <mergeCell ref="P2:Q3"/>
    <mergeCell ref="B12:E12"/>
    <mergeCell ref="F5:G5"/>
    <mergeCell ref="I5:J5"/>
    <mergeCell ref="L5:M5"/>
    <mergeCell ref="N5:O5"/>
    <mergeCell ref="A2:A4"/>
    <mergeCell ref="B2:B4"/>
    <mergeCell ref="C2:C4"/>
    <mergeCell ref="D2:D4"/>
    <mergeCell ref="E2:O2"/>
    <mergeCell ref="E3:G3"/>
    <mergeCell ref="H3:J3"/>
    <mergeCell ref="K3:M3"/>
    <mergeCell ref="N3:O3"/>
  </mergeCells>
  <pageMargins left="0.7" right="0.7" top="0.75" bottom="0.75" header="0.3" footer="0.3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"/>
  <sheetViews>
    <sheetView zoomScale="85" zoomScaleNormal="85" workbookViewId="0">
      <selection activeCell="N4" sqref="N4"/>
    </sheetView>
  </sheetViews>
  <sheetFormatPr defaultRowHeight="15" x14ac:dyDescent="0.25"/>
  <cols>
    <col min="1" max="1" width="7" customWidth="1"/>
    <col min="2" max="2" width="24.42578125" customWidth="1"/>
    <col min="3" max="3" width="29.42578125" customWidth="1"/>
    <col min="4" max="4" width="14.28515625" customWidth="1"/>
    <col min="5" max="5" width="29.42578125" customWidth="1"/>
    <col min="6" max="6" width="26.7109375" customWidth="1"/>
    <col min="7" max="7" width="15.140625" customWidth="1"/>
    <col min="8" max="8" width="13.7109375" customWidth="1"/>
    <col min="9" max="13" width="9.140625" hidden="1" customWidth="1"/>
    <col min="14" max="14" width="24.85546875" customWidth="1"/>
    <col min="15" max="15" width="22.140625" customWidth="1"/>
    <col min="16" max="16" width="24.42578125" customWidth="1"/>
    <col min="17" max="17" width="17.42578125" customWidth="1"/>
    <col min="18" max="18" width="28.7109375" customWidth="1"/>
    <col min="21" max="21" width="25" customWidth="1"/>
  </cols>
  <sheetData>
    <row r="1" spans="1:18" ht="70.5" customHeight="1" x14ac:dyDescent="0.25">
      <c r="A1" s="68" t="s">
        <v>0</v>
      </c>
      <c r="B1" s="68" t="s">
        <v>1</v>
      </c>
      <c r="C1" s="68" t="s">
        <v>9</v>
      </c>
      <c r="D1" s="68" t="s">
        <v>3</v>
      </c>
      <c r="E1" s="70" t="s">
        <v>85</v>
      </c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2"/>
    </row>
    <row r="2" spans="1:18" ht="137.25" customHeight="1" x14ac:dyDescent="0.25">
      <c r="A2" s="69"/>
      <c r="B2" s="69"/>
      <c r="C2" s="69"/>
      <c r="D2" s="69"/>
      <c r="E2" s="23" t="s">
        <v>10</v>
      </c>
      <c r="F2" s="23" t="s">
        <v>11</v>
      </c>
      <c r="G2" s="23" t="s">
        <v>18</v>
      </c>
      <c r="H2" s="23" t="s">
        <v>12</v>
      </c>
      <c r="I2" s="25" t="s">
        <v>13</v>
      </c>
      <c r="J2" s="25" t="s">
        <v>14</v>
      </c>
      <c r="K2" s="25" t="s">
        <v>15</v>
      </c>
      <c r="L2" s="25" t="s">
        <v>16</v>
      </c>
      <c r="M2" s="25" t="s">
        <v>14</v>
      </c>
      <c r="N2" s="23" t="s">
        <v>10</v>
      </c>
      <c r="O2" s="23" t="s">
        <v>11</v>
      </c>
      <c r="P2" s="23" t="s">
        <v>18</v>
      </c>
      <c r="Q2" s="23" t="s">
        <v>12</v>
      </c>
      <c r="R2" s="23" t="s">
        <v>21</v>
      </c>
    </row>
    <row r="3" spans="1:18" ht="24" customHeight="1" x14ac:dyDescent="0.25">
      <c r="A3" s="24">
        <v>1</v>
      </c>
      <c r="B3" s="24">
        <v>2</v>
      </c>
      <c r="C3" s="24">
        <v>3</v>
      </c>
      <c r="D3" s="24">
        <v>4</v>
      </c>
      <c r="E3" s="24">
        <v>5</v>
      </c>
      <c r="F3" s="24">
        <v>6</v>
      </c>
      <c r="G3" s="24">
        <v>7</v>
      </c>
      <c r="H3" s="24">
        <v>8</v>
      </c>
      <c r="I3" s="24">
        <v>9</v>
      </c>
      <c r="J3" s="24">
        <v>10</v>
      </c>
      <c r="K3" s="24">
        <v>11</v>
      </c>
      <c r="L3" s="24">
        <v>12</v>
      </c>
      <c r="M3" s="24">
        <v>13</v>
      </c>
      <c r="N3" s="24">
        <v>9</v>
      </c>
      <c r="O3" s="24">
        <v>10</v>
      </c>
      <c r="P3" s="24">
        <v>11</v>
      </c>
      <c r="Q3" s="24">
        <v>12</v>
      </c>
      <c r="R3" s="24">
        <v>13</v>
      </c>
    </row>
    <row r="4" spans="1:18" ht="104.25" customHeight="1" x14ac:dyDescent="0.25">
      <c r="A4" s="3">
        <v>1</v>
      </c>
      <c r="B4" s="3" t="s">
        <v>32</v>
      </c>
      <c r="C4" s="3" t="s">
        <v>34</v>
      </c>
      <c r="D4" s="3" t="s">
        <v>33</v>
      </c>
      <c r="E4" s="39" t="s">
        <v>43</v>
      </c>
      <c r="F4" s="39" t="s">
        <v>44</v>
      </c>
      <c r="G4" s="40">
        <v>0.8468</v>
      </c>
      <c r="H4" s="41">
        <v>58800</v>
      </c>
      <c r="I4" s="28"/>
      <c r="J4" s="28"/>
      <c r="K4" s="28"/>
      <c r="L4" s="28"/>
      <c r="M4" s="28"/>
      <c r="N4" s="30" t="s">
        <v>45</v>
      </c>
      <c r="O4" s="30"/>
      <c r="P4" s="31"/>
      <c r="Q4" s="32"/>
      <c r="R4" s="29">
        <v>0.8468</v>
      </c>
    </row>
    <row r="5" spans="1:18" ht="145.5" customHeight="1" x14ac:dyDescent="0.25">
      <c r="A5" s="46">
        <v>2</v>
      </c>
      <c r="B5" s="51" t="s">
        <v>36</v>
      </c>
      <c r="C5" s="50" t="s">
        <v>35</v>
      </c>
      <c r="D5" s="50" t="s">
        <v>37</v>
      </c>
      <c r="E5" s="42"/>
      <c r="F5" s="42"/>
      <c r="G5" s="43"/>
      <c r="H5" s="41"/>
      <c r="I5" s="38"/>
      <c r="J5" s="38"/>
      <c r="K5" s="38"/>
      <c r="L5" s="38"/>
      <c r="M5" s="38"/>
      <c r="N5" s="42"/>
      <c r="O5" s="42"/>
      <c r="P5" s="43"/>
      <c r="Q5" s="42"/>
      <c r="R5" s="47" t="s">
        <v>53</v>
      </c>
    </row>
    <row r="6" spans="1:18" ht="234.75" customHeight="1" x14ac:dyDescent="0.25">
      <c r="A6" s="3">
        <v>3</v>
      </c>
      <c r="B6" s="3" t="s">
        <v>83</v>
      </c>
      <c r="C6" s="33" t="s">
        <v>38</v>
      </c>
      <c r="D6" s="33" t="s">
        <v>37</v>
      </c>
      <c r="E6" s="44" t="s">
        <v>46</v>
      </c>
      <c r="F6" s="42" t="s">
        <v>50</v>
      </c>
      <c r="G6" s="43">
        <v>4.0921000000000003</v>
      </c>
      <c r="H6" s="41">
        <v>3500</v>
      </c>
      <c r="I6" s="38"/>
      <c r="J6" s="38"/>
      <c r="K6" s="38"/>
      <c r="L6" s="38"/>
      <c r="M6" s="38"/>
      <c r="N6" s="38"/>
      <c r="O6" s="38"/>
      <c r="P6" s="38"/>
      <c r="Q6" s="38"/>
      <c r="R6" s="43">
        <v>4.0921000000000003</v>
      </c>
    </row>
    <row r="7" spans="1:18" ht="191.25" customHeight="1" x14ac:dyDescent="0.25">
      <c r="A7" s="3">
        <v>4</v>
      </c>
      <c r="B7" s="34" t="s">
        <v>39</v>
      </c>
      <c r="C7" s="37" t="s">
        <v>40</v>
      </c>
      <c r="D7" s="35" t="s">
        <v>33</v>
      </c>
      <c r="E7" s="30" t="s">
        <v>47</v>
      </c>
      <c r="F7" s="38"/>
      <c r="G7" s="38"/>
      <c r="H7" s="38"/>
      <c r="I7" s="38"/>
      <c r="J7" s="38"/>
      <c r="K7" s="38"/>
      <c r="L7" s="38"/>
      <c r="M7" s="38"/>
      <c r="N7" s="30" t="s">
        <v>48</v>
      </c>
      <c r="O7" s="42" t="s">
        <v>49</v>
      </c>
      <c r="P7" s="43">
        <v>11.32</v>
      </c>
      <c r="Q7" s="41">
        <v>300</v>
      </c>
      <c r="R7" s="43">
        <v>11.32</v>
      </c>
    </row>
    <row r="8" spans="1:18" ht="99" customHeight="1" x14ac:dyDescent="0.25">
      <c r="A8" s="3">
        <v>5</v>
      </c>
      <c r="B8" s="3" t="s">
        <v>41</v>
      </c>
      <c r="C8" s="36" t="s">
        <v>42</v>
      </c>
      <c r="D8" s="36" t="s">
        <v>64</v>
      </c>
      <c r="E8" s="30" t="s">
        <v>51</v>
      </c>
      <c r="F8" s="30" t="s">
        <v>52</v>
      </c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43" t="s">
        <v>53</v>
      </c>
    </row>
  </sheetData>
  <mergeCells count="5">
    <mergeCell ref="C1:C2"/>
    <mergeCell ref="D1:D2"/>
    <mergeCell ref="A1:A2"/>
    <mergeCell ref="E1:R1"/>
    <mergeCell ref="B1:B2"/>
  </mergeCells>
  <pageMargins left="0.7" right="0.7" top="0.75" bottom="0.75" header="0.3" footer="0.3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"/>
  <sheetViews>
    <sheetView tabSelected="1" zoomScale="80" zoomScaleNormal="80" workbookViewId="0">
      <selection activeCell="G7" sqref="G7"/>
    </sheetView>
  </sheetViews>
  <sheetFormatPr defaultRowHeight="15" x14ac:dyDescent="0.25"/>
  <cols>
    <col min="1" max="1" width="8.5703125" style="77" customWidth="1"/>
    <col min="2" max="2" width="19" style="77" customWidth="1"/>
    <col min="3" max="3" width="13.7109375" style="77" customWidth="1"/>
    <col min="4" max="4" width="13.140625" style="77" customWidth="1"/>
    <col min="5" max="5" width="19.85546875" style="77" customWidth="1"/>
    <col min="6" max="6" width="28" style="77" customWidth="1"/>
    <col min="7" max="7" width="20.7109375" style="77" customWidth="1"/>
    <col min="8" max="8" width="19.28515625" style="77" customWidth="1"/>
    <col min="9" max="9" width="10.85546875" style="77" customWidth="1"/>
    <col min="10" max="10" width="27.85546875" style="77" hidden="1" customWidth="1"/>
    <col min="11" max="11" width="12.85546875" style="77" hidden="1" customWidth="1"/>
    <col min="12" max="12" width="17" style="77" hidden="1" customWidth="1"/>
    <col min="13" max="13" width="18" style="77" customWidth="1"/>
    <col min="14" max="14" width="26.42578125" style="77" customWidth="1"/>
    <col min="15" max="15" width="13.140625" style="77" customWidth="1"/>
    <col min="16" max="16" width="15.85546875" style="77" customWidth="1"/>
    <col min="17" max="17" width="15" style="77" customWidth="1"/>
    <col min="18" max="16384" width="9.140625" style="77"/>
  </cols>
  <sheetData>
    <row r="1" spans="1:14" ht="15" customHeight="1" x14ac:dyDescent="0.25">
      <c r="A1" s="76" t="s">
        <v>0</v>
      </c>
      <c r="B1" s="76" t="s">
        <v>1</v>
      </c>
      <c r="C1" s="76" t="s">
        <v>3</v>
      </c>
      <c r="D1" s="76" t="s">
        <v>7</v>
      </c>
      <c r="E1" s="75" t="s">
        <v>23</v>
      </c>
      <c r="F1" s="75" t="s">
        <v>22</v>
      </c>
      <c r="G1" s="75" t="s">
        <v>24</v>
      </c>
      <c r="H1" s="75" t="s">
        <v>86</v>
      </c>
    </row>
    <row r="2" spans="1:14" ht="150" customHeight="1" x14ac:dyDescent="0.25">
      <c r="A2" s="76"/>
      <c r="B2" s="76"/>
      <c r="C2" s="76"/>
      <c r="D2" s="76"/>
      <c r="E2" s="75"/>
      <c r="F2" s="75"/>
      <c r="G2" s="75"/>
      <c r="H2" s="75"/>
      <c r="J2" s="78" t="s">
        <v>20</v>
      </c>
      <c r="N2" s="78"/>
    </row>
    <row r="3" spans="1:14" ht="26.25" customHeight="1" x14ac:dyDescent="0.25">
      <c r="A3" s="52">
        <v>1</v>
      </c>
      <c r="B3" s="52">
        <v>2</v>
      </c>
      <c r="C3" s="52">
        <v>3</v>
      </c>
      <c r="D3" s="52">
        <v>4</v>
      </c>
      <c r="E3" s="52">
        <v>5</v>
      </c>
      <c r="F3" s="52">
        <v>6</v>
      </c>
      <c r="G3" s="52">
        <v>7</v>
      </c>
      <c r="H3" s="52">
        <v>8</v>
      </c>
      <c r="J3" s="78"/>
      <c r="N3" s="78"/>
    </row>
    <row r="4" spans="1:14" ht="72.75" customHeight="1" x14ac:dyDescent="0.25">
      <c r="A4" s="3">
        <v>1</v>
      </c>
      <c r="B4" s="3" t="s">
        <v>32</v>
      </c>
      <c r="C4" s="3" t="s">
        <v>33</v>
      </c>
      <c r="D4" s="26">
        <v>122400</v>
      </c>
      <c r="E4" s="27">
        <v>0.622</v>
      </c>
      <c r="F4" s="3" t="s">
        <v>87</v>
      </c>
      <c r="G4" s="27">
        <v>0.76649999999999996</v>
      </c>
      <c r="H4" s="45">
        <f>D4*G4</f>
        <v>93819.599999999991</v>
      </c>
      <c r="I4" s="78"/>
      <c r="J4" s="3" t="s">
        <v>70</v>
      </c>
      <c r="K4" s="27">
        <v>0.76649999999999996</v>
      </c>
      <c r="L4" s="45">
        <f>K4*D4</f>
        <v>93819.599999999991</v>
      </c>
      <c r="N4" s="78"/>
    </row>
    <row r="5" spans="1:14" ht="110.25" customHeight="1" x14ac:dyDescent="0.25">
      <c r="A5" s="3">
        <v>2</v>
      </c>
      <c r="B5" s="3" t="s">
        <v>36</v>
      </c>
      <c r="C5" s="33" t="s">
        <v>37</v>
      </c>
      <c r="D5" s="26">
        <v>1000</v>
      </c>
      <c r="E5" s="27">
        <v>4.3784999999999998</v>
      </c>
      <c r="F5" s="3" t="s">
        <v>82</v>
      </c>
      <c r="G5" s="27">
        <v>5.8277000000000001</v>
      </c>
      <c r="H5" s="45">
        <f t="shared" ref="H5:H8" si="0">D5*G5</f>
        <v>5827.7</v>
      </c>
      <c r="I5" s="78"/>
      <c r="J5" s="3" t="s">
        <v>82</v>
      </c>
      <c r="K5" s="27">
        <v>5.8277000000000001</v>
      </c>
      <c r="L5" s="45">
        <f t="shared" ref="L5:L6" si="1">K5*D5</f>
        <v>5827.7</v>
      </c>
      <c r="N5" s="78"/>
    </row>
    <row r="6" spans="1:14" ht="97.5" customHeight="1" x14ac:dyDescent="0.25">
      <c r="A6" s="3">
        <v>3</v>
      </c>
      <c r="B6" s="3" t="s">
        <v>83</v>
      </c>
      <c r="C6" s="33" t="s">
        <v>37</v>
      </c>
      <c r="D6" s="26">
        <v>3500</v>
      </c>
      <c r="E6" s="27">
        <v>4.0921000000000003</v>
      </c>
      <c r="F6" s="3" t="s">
        <v>88</v>
      </c>
      <c r="G6" s="27">
        <v>4.9901</v>
      </c>
      <c r="H6" s="45">
        <f t="shared" si="0"/>
        <v>17465.349999999999</v>
      </c>
      <c r="I6" s="78"/>
      <c r="J6" s="3" t="s">
        <v>80</v>
      </c>
      <c r="K6" s="27">
        <v>4.9901</v>
      </c>
      <c r="L6" s="45">
        <f t="shared" si="1"/>
        <v>17465.349999999999</v>
      </c>
      <c r="N6" s="78"/>
    </row>
    <row r="7" spans="1:14" ht="93" customHeight="1" x14ac:dyDescent="0.25">
      <c r="A7" s="3">
        <v>4</v>
      </c>
      <c r="B7" s="34" t="s">
        <v>39</v>
      </c>
      <c r="C7" s="33" t="s">
        <v>33</v>
      </c>
      <c r="D7" s="26">
        <v>250</v>
      </c>
      <c r="E7" s="27">
        <v>17.675000000000001</v>
      </c>
      <c r="F7" s="3" t="s">
        <v>89</v>
      </c>
      <c r="G7" s="27">
        <v>22.358799999999999</v>
      </c>
      <c r="H7" s="45">
        <f t="shared" si="0"/>
        <v>5589.7</v>
      </c>
      <c r="I7" s="78"/>
      <c r="J7" s="3" t="s">
        <v>78</v>
      </c>
      <c r="K7" s="27">
        <v>22.358799999999999</v>
      </c>
      <c r="L7" s="45">
        <f t="shared" ref="L7:L8" si="2">K7*D7</f>
        <v>5589.7</v>
      </c>
      <c r="N7" s="78"/>
    </row>
    <row r="8" spans="1:14" ht="105" customHeight="1" x14ac:dyDescent="0.25">
      <c r="A8" s="3">
        <v>5</v>
      </c>
      <c r="B8" s="3" t="s">
        <v>41</v>
      </c>
      <c r="C8" s="36" t="s">
        <v>64</v>
      </c>
      <c r="D8" s="26">
        <v>720</v>
      </c>
      <c r="E8" s="27">
        <v>1.4999999999999999E-2</v>
      </c>
      <c r="F8" s="3" t="s">
        <v>90</v>
      </c>
      <c r="G8" s="27">
        <v>1.2839</v>
      </c>
      <c r="H8" s="45">
        <f t="shared" si="0"/>
        <v>924.40800000000002</v>
      </c>
      <c r="I8" s="78"/>
      <c r="J8" s="3" t="s">
        <v>74</v>
      </c>
      <c r="K8" s="27">
        <v>1.2839</v>
      </c>
      <c r="L8" s="45">
        <f t="shared" si="2"/>
        <v>924.40800000000002</v>
      </c>
    </row>
    <row r="9" spans="1:14" ht="28.5" customHeight="1" x14ac:dyDescent="0.25">
      <c r="A9" s="73" t="s">
        <v>8</v>
      </c>
      <c r="B9" s="74"/>
      <c r="C9" s="74"/>
      <c r="D9" s="74"/>
      <c r="E9" s="74"/>
      <c r="F9" s="74"/>
      <c r="G9" s="74"/>
      <c r="H9" s="79">
        <f>SUM(H4:H8)</f>
        <v>123626.75799999999</v>
      </c>
      <c r="L9" s="80">
        <f>SUM(L4:L8)</f>
        <v>123626.75799999999</v>
      </c>
    </row>
    <row r="10" spans="1:14" x14ac:dyDescent="0.25">
      <c r="H10" s="81"/>
    </row>
  </sheetData>
  <mergeCells count="9">
    <mergeCell ref="A9:G9"/>
    <mergeCell ref="H1:H2"/>
    <mergeCell ref="G1:G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7"/>
  <sheetViews>
    <sheetView zoomScale="70" zoomScaleNormal="70" workbookViewId="0">
      <selection activeCell="I7" sqref="I7"/>
    </sheetView>
  </sheetViews>
  <sheetFormatPr defaultRowHeight="15" x14ac:dyDescent="0.25"/>
  <cols>
    <col min="3" max="3" width="23.85546875" customWidth="1"/>
    <col min="4" max="4" width="13.5703125" customWidth="1"/>
    <col min="5" max="5" width="10.5703125" customWidth="1"/>
    <col min="6" max="8" width="21.7109375" customWidth="1"/>
    <col min="9" max="9" width="25.7109375" customWidth="1"/>
    <col min="10" max="10" width="21.85546875" customWidth="1"/>
    <col min="11" max="11" width="26" customWidth="1"/>
    <col min="12" max="12" width="11.5703125" customWidth="1"/>
    <col min="13" max="13" width="20.42578125" hidden="1" customWidth="1"/>
    <col min="14" max="14" width="8" hidden="1" customWidth="1"/>
    <col min="15" max="15" width="20" hidden="1" customWidth="1"/>
    <col min="16" max="16" width="12.85546875" customWidth="1"/>
  </cols>
  <sheetData>
    <row r="1" spans="2:15" ht="172.5" customHeight="1" x14ac:dyDescent="0.25">
      <c r="B1" s="10" t="s">
        <v>0</v>
      </c>
      <c r="C1" s="10" t="s">
        <v>1</v>
      </c>
      <c r="D1" s="10" t="s">
        <v>3</v>
      </c>
      <c r="E1" s="10" t="s">
        <v>7</v>
      </c>
      <c r="F1" s="22" t="s">
        <v>25</v>
      </c>
      <c r="G1" s="22" t="s">
        <v>26</v>
      </c>
      <c r="H1" s="22" t="s">
        <v>27</v>
      </c>
      <c r="I1" s="22" t="s">
        <v>28</v>
      </c>
      <c r="J1" s="21" t="s">
        <v>29</v>
      </c>
      <c r="K1" s="22" t="s">
        <v>30</v>
      </c>
    </row>
    <row r="2" spans="2:15" ht="18.75" customHeight="1" x14ac:dyDescent="0.25">
      <c r="B2" s="10">
        <v>1</v>
      </c>
      <c r="C2" s="10">
        <v>2</v>
      </c>
      <c r="D2" s="10">
        <v>3</v>
      </c>
      <c r="E2" s="10">
        <v>4</v>
      </c>
      <c r="F2" s="10">
        <v>5</v>
      </c>
      <c r="G2" s="10">
        <v>6</v>
      </c>
      <c r="H2" s="10">
        <v>7</v>
      </c>
      <c r="I2" s="10">
        <v>8</v>
      </c>
      <c r="J2" s="14">
        <v>9</v>
      </c>
      <c r="K2" s="10">
        <v>10</v>
      </c>
      <c r="L2" s="8"/>
    </row>
    <row r="3" spans="2:15" s="17" customFormat="1" ht="104.25" customHeight="1" x14ac:dyDescent="0.25">
      <c r="B3" s="3">
        <v>1</v>
      </c>
      <c r="C3" s="3" t="s">
        <v>32</v>
      </c>
      <c r="D3" s="3" t="s">
        <v>33</v>
      </c>
      <c r="E3" s="26">
        <v>122400</v>
      </c>
      <c r="F3" s="3" t="s">
        <v>70</v>
      </c>
      <c r="G3" s="3" t="s">
        <v>70</v>
      </c>
      <c r="H3" s="3" t="s">
        <v>70</v>
      </c>
      <c r="I3" s="3" t="s">
        <v>75</v>
      </c>
      <c r="J3" s="3" t="s">
        <v>79</v>
      </c>
      <c r="K3" s="3" t="str">
        <f>M3</f>
        <v>0,6222 (12%) ЭЛЬПАСОЛ Солофарм, раствор для инфузий, 5 мг/мл, 100 мл № 36</v>
      </c>
      <c r="L3" s="16"/>
      <c r="M3" s="3" t="s">
        <v>70</v>
      </c>
      <c r="O3" s="3" t="s">
        <v>79</v>
      </c>
    </row>
    <row r="4" spans="2:15" ht="135" x14ac:dyDescent="0.25">
      <c r="B4" s="3">
        <v>2</v>
      </c>
      <c r="C4" s="3" t="s">
        <v>36</v>
      </c>
      <c r="D4" s="33" t="s">
        <v>37</v>
      </c>
      <c r="E4" s="49">
        <v>1000</v>
      </c>
      <c r="F4" s="3" t="s">
        <v>71</v>
      </c>
      <c r="G4" s="3" t="s">
        <v>71</v>
      </c>
      <c r="H4" s="3" t="s">
        <v>71</v>
      </c>
      <c r="I4" s="3" t="s">
        <v>76</v>
      </c>
      <c r="J4" s="3" t="s">
        <v>53</v>
      </c>
      <c r="K4" s="3" t="str">
        <f t="shared" ref="K4:K7" si="0">M4</f>
        <v>4,3785 (21%) КЕТОПРОВЕЛ®, таблетки, покрытые пленочной оболочкой, 100 мг, 10 шт. - контурная ячейковая упаковка (2)  - пачка картонная</v>
      </c>
      <c r="M4" s="3" t="s">
        <v>76</v>
      </c>
      <c r="O4" s="3" t="s">
        <v>76</v>
      </c>
    </row>
    <row r="5" spans="2:15" ht="90" x14ac:dyDescent="0.25">
      <c r="B5" s="3">
        <v>3</v>
      </c>
      <c r="C5" s="3" t="s">
        <v>83</v>
      </c>
      <c r="D5" s="33" t="s">
        <v>37</v>
      </c>
      <c r="E5" s="33">
        <v>3500</v>
      </c>
      <c r="F5" s="3" t="s">
        <v>72</v>
      </c>
      <c r="G5" s="3" t="s">
        <v>72</v>
      </c>
      <c r="H5" s="3" t="s">
        <v>72</v>
      </c>
      <c r="I5" s="3" t="s">
        <v>77</v>
      </c>
      <c r="J5" s="3" t="s">
        <v>80</v>
      </c>
      <c r="K5" s="3" t="str">
        <f t="shared" si="0"/>
        <v>4,0921  (10,8600%) ИМОВАН табл. п.п.о. 7.5 мг бл. № 14</v>
      </c>
      <c r="M5" s="3" t="s">
        <v>80</v>
      </c>
      <c r="O5" s="3" t="s">
        <v>72</v>
      </c>
    </row>
    <row r="6" spans="2:15" ht="120" x14ac:dyDescent="0.25">
      <c r="B6" s="3">
        <v>4</v>
      </c>
      <c r="C6" s="34" t="s">
        <v>39</v>
      </c>
      <c r="D6" s="35" t="s">
        <v>33</v>
      </c>
      <c r="E6" s="35">
        <v>250</v>
      </c>
      <c r="F6" s="3" t="s">
        <v>73</v>
      </c>
      <c r="G6" s="3" t="s">
        <v>73</v>
      </c>
      <c r="H6" s="3" t="s">
        <v>73</v>
      </c>
      <c r="I6" s="3" t="s">
        <v>78</v>
      </c>
      <c r="J6" s="3" t="s">
        <v>81</v>
      </c>
      <c r="K6" s="3" t="str">
        <f t="shared" si="0"/>
        <v>17,6750 (15%) Хлоропирамин, раствор для внутривенного и внутримышечного введения, 20 мг/мл, 1 мл - ампула (10)  - пачка картонная</v>
      </c>
      <c r="M6" s="3" t="s">
        <v>78</v>
      </c>
      <c r="O6" s="3" t="s">
        <v>73</v>
      </c>
    </row>
    <row r="7" spans="2:15" ht="90" x14ac:dyDescent="0.25">
      <c r="B7" s="3">
        <v>5</v>
      </c>
      <c r="C7" s="3" t="s">
        <v>41</v>
      </c>
      <c r="D7" s="36" t="s">
        <v>64</v>
      </c>
      <c r="E7" s="36">
        <v>720</v>
      </c>
      <c r="F7" s="3" t="s">
        <v>74</v>
      </c>
      <c r="G7" s="3" t="s">
        <v>74</v>
      </c>
      <c r="H7" s="3" t="s">
        <v>74</v>
      </c>
      <c r="I7" s="3" t="s">
        <v>84</v>
      </c>
      <c r="J7" s="15" t="s">
        <v>53</v>
      </c>
      <c r="K7" s="3" t="str">
        <f t="shared" si="0"/>
        <v>1,0150 (15%) Лавакол, порошок для приготовления раствора для приема внутрь, 12 г,  № 10</v>
      </c>
      <c r="M7" s="48" t="s">
        <v>74</v>
      </c>
      <c r="O7" s="48" t="s">
        <v>74</v>
      </c>
    </row>
  </sheetData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КП+Реестр</vt:lpstr>
      <vt:lpstr>Средневзвешенная</vt:lpstr>
      <vt:lpstr>Итог</vt:lpstr>
      <vt:lpstr>свод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2026-10-15T10:54:58Z</dcterms:modified>
</cp:coreProperties>
</file>