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230" yWindow="1575" windowWidth="13860" windowHeight="12435" tabRatio="500"/>
  </bookViews>
  <sheets>
    <sheet name="Лист1" sheetId="1" r:id="rId1"/>
  </sheets>
  <definedNames>
    <definedName name="_xlnm.Print_Area" localSheetId="0">Лист1!$A$1:$AF$18</definedName>
  </definedNames>
  <calcPr calcId="145621" refMode="R1C1"/>
</workbook>
</file>

<file path=xl/calcChain.xml><?xml version="1.0" encoding="utf-8"?>
<calcChain xmlns="http://schemas.openxmlformats.org/spreadsheetml/2006/main">
  <c r="AE12" i="1" l="1"/>
  <c r="AC12" i="1" l="1"/>
  <c r="AD12" i="1" s="1"/>
  <c r="AF12" i="1" l="1"/>
  <c r="AF13" i="1" l="1"/>
</calcChain>
</file>

<file path=xl/sharedStrings.xml><?xml version="1.0" encoding="utf-8"?>
<sst xmlns="http://schemas.openxmlformats.org/spreadsheetml/2006/main" count="87" uniqueCount="66">
  <si>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</si>
  <si>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</si>
  <si>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</si>
  <si>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</si>
  <si>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</si>
  <si>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</si>
  <si>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</si>
  <si>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</si>
  <si>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</si>
  <si>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</si>
  <si>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</si>
  <si>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</si>
  <si>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</si>
  <si>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</si>
  <si>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</si>
  <si>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</si>
  <si>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</si>
  <si>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</si>
  <si>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</si>
  <si>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</si>
  <si>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</si>
  <si>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</si>
  <si>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</si>
  <si>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</si>
  <si>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</si>
  <si>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</si>
  <si>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</si>
  <si>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</si>
  <si>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</si>
  <si>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</si>
  <si>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</si>
  <si>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</si>
  <si>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</si>
  <si>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</si>
  <si>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</si>
  <si>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</si>
  <si>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</si>
  <si>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</si>
  <si>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</si>
  <si>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</si>
  <si>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</si>
  <si>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</si>
  <si>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</si>
  <si>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</si>
  <si>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</si>
  <si>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</si>
  <si>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Используемый метод определения НМЦК
с обоснованием:</t>
  </si>
  <si>
    <t>Средняя цена (руб.)</t>
  </si>
  <si>
    <t>Наименование объекта закупки</t>
  </si>
  <si>
    <t xml:space="preserve">Обоснование начальной (максимальной) цены контракта, 
цены контракта/договора, заключаемого с единственным поставщиком (подрядчиком, исполнителем)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</si>
  <si>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договора.
Расчет выполнен в соответствии с Методическими рекомендациями, утвержденными приказом МЭР РФ от 02.10.2013 №567</t>
  </si>
  <si>
    <t>Информация из открытых источников №1</t>
  </si>
  <si>
    <t>Информация из открытых источников №2</t>
  </si>
  <si>
    <t>Информация из открытых источников №3</t>
  </si>
  <si>
    <t>Ссылка на позицию в сети Интернет</t>
  </si>
  <si>
    <t>Дата подготовки обоснования НМЦК: 15.10.2026</t>
  </si>
  <si>
    <t>Контрактный управляющий</t>
  </si>
  <si>
    <t>Будо-мат EVA DFC 100 x 100 см, 40 мм, цвет серо-графитовый или эквивалент</t>
  </si>
  <si>
    <t>32.30.14.110</t>
  </si>
  <si>
    <t>шиука</t>
  </si>
  <si>
    <t>Поставка будо-матов гимнастических (акробатических)</t>
  </si>
  <si>
    <t>/Харитонова Е.В.</t>
  </si>
  <si>
    <t>https://driada-sport.ru/kardiotrenazhery/aksessuary/budo-mat-dfc-100-x-100-sm-40-mm-cvet-sero-chernyy/?srsltid=AU7gw4WXCjVM-05XLb8mhyGnkNTvJO2pegHZwjZ1QdnpQ1hQd3OrA02G</t>
  </si>
  <si>
    <t>https://www.ozon.ru/product/budo-mat-eva-dfc-100-x-100-sm-40-mm-tsvet-sero-grafitovyy-2800419431/?sh=jNDiT5kgNA</t>
  </si>
  <si>
    <t>https://market.yandex.ru/card/budo-mat-eva-dfc-100-x-100-sm-40-mm-tsvet-sero-grafitovyy/4619264784?do-waremd5=OGnK5e4xTk-MuNGjbrl3Bw&amp;sponsored=1&amp;cpc=1XyD5r5jvxez0FdvnaTnuw0h31GkfKUwqYmBrMwKSVidreAVK3F6Pijm7BQR2vtFYpE_dlzQWObZdkGRLc__swgpauY31kDRy8XRGiknjTr943SMfylxoEPiUXsTCYf62e5xqoH7V5o2h6B0TjqpiKtB18PuuOAhZ6PODUK65ReR8a3MWy-b30NMFVSVJcObXNACToned7h5kB_G1-TNvHHc5zzrq2ZkeOYUDzTEXKjwMhUAKz_FVjvgcfqYV_mVnRV0u0TWrzdBURauLWn7okY5V4W6UR_9FlSgG2WqcqZnGoBgHjvxRg1LlvklrfJWVBMk5RsEytBYW7PloDg-FfGe7_kUO7OI00Hb9k8lxM67s_6nhzoEveJo9XOdJnETrWefFbfS8ononf4hd6__y2BR7w4YqVPs1Lh8z5dx5rfDebwS8cIpYW0s_Be-6hLK9viWiaCe9Mvj6v5AqC4fJYscHqU1vj1KwAwnHBHWOId1JjYwjgo4l3pRoK3tIX4UjTNpz3V4R53-wlBb4YwDSnaU-EzpBsZpJRzygL3gnstU-C_sVZ_Dv6qzSpwJVfn9LB3Y-n94MUZoRRvW8IxSDMWS6ckHl2lwWWck6CfwVBOb0LfZi5ajtw%2C%2C&amp;nid=65258218&amp;ogV=361</t>
  </si>
  <si>
    <t>На основании проведенного анализа рынка и расчетов, НМЦК составляет: 104 040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</si>
</sst>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1" x14ac:knownFonts="1">
    <font>
      <sz val="11"/>
      <color rgb="FF000000"/>
      <name val="Calibri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0.8"/>
      <name val="Times New Roman"/>
      <family val="1"/>
      <charset val="204"/>
    </font>
    <font>
      <sz val="9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 applyAlignment="0"/>
    <xf numFmtId="0" fontId="9" fillId="0" borderId="0" applyAlignment="0"/>
    <xf numFmtId="0" fontId="10" fillId="0" borderId="0" applyNumberFormat="0" applyFill="0" applyBorder="0" applyAlignment="0" applyProtection="0"/>
  </cellStyleXfs>
  <cellXfs count="46">
    <xf numFmtId="0" fontId="0" fillId="0" borderId="0" xfId="0"/>
    <xf numFmtId="2" fontId="0" fillId="0" borderId="0" xfId="0" applyNumberFormat="1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2" fontId="1" fillId="0" borderId="0" xfId="0" applyNumberFormat="1" applyFont="1"/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164" fontId="3" fillId="0" borderId="11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top" wrapText="1"/>
    </xf>
    <xf numFmtId="2" fontId="5" fillId="0" borderId="1" xfId="0" applyNumberFormat="1" applyFont="1" applyFill="1" applyBorder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164" fontId="10" fillId="0" borderId="1" xfId="2" applyNumberForma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2" fontId="6" fillId="0" borderId="0" xfId="0" applyNumberFormat="1" applyFont="1" applyFill="1"/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/>
    <xf numFmtId="2" fontId="5" fillId="0" borderId="0" xfId="0" applyNumberFormat="1" applyFont="1" applyFill="1"/>
    <xf numFmtId="2" fontId="5" fillId="0" borderId="10" xfId="0" applyNumberFormat="1" applyFont="1" applyFill="1" applyBorder="1"/>
    <xf numFmtId="2" fontId="5" fillId="0" borderId="0" xfId="0" applyNumberFormat="1" applyFont="1" applyFill="1" applyBorder="1"/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/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/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154728</xdr:colOff>
      <xdr:row>8</xdr:row>
      <xdr:rowOff>118745</xdr:rowOff>
    </xdr:from>
    <xdr:to>
      <xdr:col>1</xdr:col>
      <xdr:colOff>1239519</xdr:colOff>
      <xdr:row>8</xdr:row>
      <xdr:rowOff>738505</xdr:rowOff>
    </xdr:to>
    <xdr:pic>
      <xdr:nvPicPr>
        <xdr:cNvPr id="2" name="Изображение 1"/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728" y="2214245"/>
          <a:ext cx="1613958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31</xdr:col>
      <xdr:colOff>39158</xdr:colOff>
      <xdr:row>10</xdr:row>
      <xdr:rowOff>75141</xdr:rowOff>
    </xdr:from>
    <xdr:to>
      <xdr:col>32</xdr:col>
      <xdr:colOff>85301</xdr:colOff>
      <xdr:row>10</xdr:row>
      <xdr:rowOff>603461</xdr:rowOff>
    </xdr:to>
    <xdr:pic>
      <xdr:nvPicPr>
        <xdr:cNvPr id="3" name="Изображение 2"/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56241" y="5091641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123825</xdr:colOff>
      <xdr:row>10</xdr:row>
      <xdr:rowOff>76200</xdr:rowOff>
    </xdr:from>
    <xdr:to>
      <xdr:col>28</xdr:col>
      <xdr:colOff>1200150</xdr:colOff>
      <xdr:row>10</xdr:row>
      <xdr:rowOff>601980</xdr:rowOff>
    </xdr:to>
    <xdr:pic>
      <xdr:nvPicPr>
        <xdr:cNvPr id="4" name="Picture 2"/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6059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180976</xdr:colOff>
      <xdr:row>10</xdr:row>
      <xdr:rowOff>152399</xdr:rowOff>
    </xdr:from>
    <xdr:to>
      <xdr:col>29</xdr:col>
      <xdr:colOff>1381126</xdr:colOff>
      <xdr:row>10</xdr:row>
      <xdr:rowOff>608964</xdr:rowOff>
    </xdr:to>
    <xdr:pic>
      <xdr:nvPicPr>
        <xdr:cNvPr id="5" name="Picture 1"/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5" y="4836160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ozon.ru/product/budo-mat-eva-dfc-100-x-100-sm-40-mm-tsvet-sero-grafitovyy-2800419431/?sh=jNDiT5kgNA" TargetMode="External"/><Relationship Id="rId1" Type="http://schemas.openxmlformats.org/officeDocument/2006/relationships/hyperlink" Target="https://driada-sport.ru/kardiotrenazhery/aksessuary/budo-mat-dfc-100-x-100-sm-40-mm-cvet-sero-chernyy/?srsltid=AU7gw4WXCjVM-05XLb8mhyGnkNTvJO2pegHZwjZ1QdnpQ1hQd3OrA02G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8"/>
  <sheetViews>
    <sheetView tabSelected="1" view="pageBreakPreview" zoomScale="55" zoomScaleNormal="100" zoomScaleSheetLayoutView="55" workbookViewId="0">
      <selection activeCell="F12" sqref="F12"/>
    </sheetView>
  </sheetViews>
  <sheetFormatPr defaultRowHeight="15" x14ac:dyDescent="0.25"/>
  <cols>
    <col min="1" max="1" width="7.85546875" customWidth="1"/>
    <col min="2" max="2" width="31.28515625" customWidth="1"/>
    <col min="3" max="3" width="18.7109375" customWidth="1"/>
    <col min="4" max="4" width="17" customWidth="1"/>
    <col min="5" max="5" width="8.85546875" customWidth="1"/>
    <col min="6" max="6" width="13.7109375" style="5" customWidth="1"/>
    <col min="7" max="11" width="13.7109375" style="1" customWidth="1"/>
    <col min="12" max="28" width="22" style="1" hidden="1" customWidth="1"/>
    <col min="29" max="29" width="20.5703125" style="1" customWidth="1"/>
    <col min="30" max="30" width="23" style="1" customWidth="1"/>
    <col min="31" max="31" width="15.140625" style="1" customWidth="1"/>
    <col min="32" max="32" width="20.28515625" style="1" customWidth="1"/>
    <col min="33" max="33" width="18.42578125" customWidth="1"/>
    <col min="34" max="1027" width="9.140625" customWidth="1"/>
  </cols>
  <sheetData>
    <row r="1" spans="1:32" x14ac:dyDescent="0.25">
      <c r="A1" s="2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x14ac:dyDescent="0.25">
      <c r="A2" s="2"/>
      <c r="B2" s="2"/>
      <c r="C2" s="2"/>
      <c r="D2" s="2"/>
      <c r="E2" s="2"/>
      <c r="F2" s="2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 ht="56.25" customHeight="1" x14ac:dyDescent="0.3">
      <c r="A3" s="30" t="s">
        <v>49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</row>
    <row r="4" spans="1:32" x14ac:dyDescent="0.25">
      <c r="A4" s="31"/>
      <c r="B4" s="31"/>
      <c r="C4" s="31"/>
      <c r="D4" s="31"/>
      <c r="E4" s="31"/>
      <c r="F4" s="31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</row>
    <row r="5" spans="1:32" x14ac:dyDescent="0.25">
      <c r="A5" s="31"/>
      <c r="B5" s="31"/>
      <c r="C5" s="31"/>
      <c r="D5" s="31"/>
      <c r="E5" s="31"/>
      <c r="F5" s="31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3"/>
      <c r="AD5" s="34"/>
      <c r="AE5" s="32"/>
      <c r="AF5" s="32"/>
    </row>
    <row r="6" spans="1:32" ht="31.5" customHeight="1" x14ac:dyDescent="0.25">
      <c r="A6" s="7" t="s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38.25" customHeight="1" x14ac:dyDescent="0.25">
      <c r="A7" s="7" t="s">
        <v>46</v>
      </c>
      <c r="B7" s="8"/>
      <c r="C7" s="9"/>
      <c r="D7" s="7" t="s">
        <v>50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x14ac:dyDescent="0.25">
      <c r="A8" s="10" t="s">
        <v>60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</row>
    <row r="9" spans="1:32" ht="129" customHeight="1" x14ac:dyDescent="0.25">
      <c r="A9" s="6" t="s">
        <v>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ht="25.5" x14ac:dyDescent="0.25">
      <c r="A10" s="12" t="s">
        <v>3</v>
      </c>
      <c r="B10" s="12" t="s">
        <v>48</v>
      </c>
      <c r="C10" s="13" t="s">
        <v>4</v>
      </c>
      <c r="D10" s="12" t="s">
        <v>5</v>
      </c>
      <c r="E10" s="13" t="s">
        <v>6</v>
      </c>
      <c r="F10" s="14" t="s">
        <v>51</v>
      </c>
      <c r="G10" s="15"/>
      <c r="H10" s="14" t="s">
        <v>52</v>
      </c>
      <c r="I10" s="15"/>
      <c r="J10" s="14" t="s">
        <v>53</v>
      </c>
      <c r="K10" s="15"/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7" t="s">
        <v>24</v>
      </c>
      <c r="AD10" s="17" t="s">
        <v>25</v>
      </c>
      <c r="AE10" s="13" t="s">
        <v>47</v>
      </c>
      <c r="AF10" s="18" t="s">
        <v>26</v>
      </c>
    </row>
    <row r="11" spans="1:32" ht="60.75" customHeight="1" x14ac:dyDescent="0.25">
      <c r="A11" s="12"/>
      <c r="B11" s="12"/>
      <c r="C11" s="13"/>
      <c r="D11" s="12"/>
      <c r="E11" s="13"/>
      <c r="F11" s="19" t="s">
        <v>54</v>
      </c>
      <c r="G11" s="16" t="s">
        <v>27</v>
      </c>
      <c r="H11" s="19" t="s">
        <v>54</v>
      </c>
      <c r="I11" s="16" t="s">
        <v>27</v>
      </c>
      <c r="J11" s="19" t="s">
        <v>54</v>
      </c>
      <c r="K11" s="16" t="s">
        <v>27</v>
      </c>
      <c r="L11" s="16" t="s">
        <v>27</v>
      </c>
      <c r="M11" s="16" t="s">
        <v>27</v>
      </c>
      <c r="N11" s="16" t="s">
        <v>27</v>
      </c>
      <c r="O11" s="16" t="s">
        <v>27</v>
      </c>
      <c r="P11" s="16" t="s">
        <v>27</v>
      </c>
      <c r="Q11" s="16" t="s">
        <v>27</v>
      </c>
      <c r="R11" s="16" t="s">
        <v>27</v>
      </c>
      <c r="S11" s="16" t="s">
        <v>27</v>
      </c>
      <c r="T11" s="16" t="s">
        <v>27</v>
      </c>
      <c r="U11" s="16" t="s">
        <v>27</v>
      </c>
      <c r="V11" s="16" t="s">
        <v>27</v>
      </c>
      <c r="W11" s="16" t="s">
        <v>27</v>
      </c>
      <c r="X11" s="16" t="s">
        <v>27</v>
      </c>
      <c r="Y11" s="16" t="s">
        <v>27</v>
      </c>
      <c r="Z11" s="16" t="s">
        <v>27</v>
      </c>
      <c r="AA11" s="16" t="s">
        <v>27</v>
      </c>
      <c r="AB11" s="16" t="s">
        <v>27</v>
      </c>
      <c r="AC11" s="20"/>
      <c r="AD11" s="20"/>
      <c r="AE11" s="13"/>
      <c r="AF11" s="21"/>
    </row>
    <row r="12" spans="1:32" s="5" customFormat="1" ht="60.75" customHeight="1" x14ac:dyDescent="0.25">
      <c r="A12" s="22">
        <v>1</v>
      </c>
      <c r="B12" s="17" t="s">
        <v>57</v>
      </c>
      <c r="C12" s="17" t="s">
        <v>58</v>
      </c>
      <c r="D12" s="22" t="s">
        <v>59</v>
      </c>
      <c r="E12" s="23">
        <v>30</v>
      </c>
      <c r="F12" s="24" t="s">
        <v>62</v>
      </c>
      <c r="G12" s="25">
        <v>3690</v>
      </c>
      <c r="H12" s="24" t="s">
        <v>63</v>
      </c>
      <c r="I12" s="25">
        <v>3744</v>
      </c>
      <c r="J12" s="24" t="s">
        <v>64</v>
      </c>
      <c r="K12" s="25">
        <v>2970</v>
      </c>
      <c r="L12" s="16" t="s">
        <v>28</v>
      </c>
      <c r="M12" s="16" t="s">
        <v>29</v>
      </c>
      <c r="N12" s="16" t="s">
        <v>30</v>
      </c>
      <c r="O12" s="16" t="s">
        <v>31</v>
      </c>
      <c r="P12" s="16" t="s">
        <v>32</v>
      </c>
      <c r="Q12" s="16" t="s">
        <v>33</v>
      </c>
      <c r="R12" s="16" t="s">
        <v>34</v>
      </c>
      <c r="S12" s="16" t="s">
        <v>35</v>
      </c>
      <c r="T12" s="16" t="s">
        <v>36</v>
      </c>
      <c r="U12" s="16" t="s">
        <v>37</v>
      </c>
      <c r="V12" s="16" t="s">
        <v>38</v>
      </c>
      <c r="W12" s="16" t="s">
        <v>39</v>
      </c>
      <c r="X12" s="16" t="s">
        <v>40</v>
      </c>
      <c r="Y12" s="16" t="s">
        <v>41</v>
      </c>
      <c r="Z12" s="16" t="s">
        <v>42</v>
      </c>
      <c r="AA12" s="16" t="s">
        <v>43</v>
      </c>
      <c r="AB12" s="16" t="s">
        <v>44</v>
      </c>
      <c r="AC12" s="26">
        <f>SQRT(((SUM((POWER(G12-AE12,2)),(POWER(I12-AE12,2)),(POWER(K12-AE12,2)))/2)))</f>
        <v>432.12498192074014</v>
      </c>
      <c r="AD12" s="26">
        <f>AC12*100/AE12</f>
        <v>12.460351266457328</v>
      </c>
      <c r="AE12" s="26">
        <f>(G12+I12+K12)/3</f>
        <v>3468</v>
      </c>
      <c r="AF12" s="26">
        <f>AE12*E12</f>
        <v>104040</v>
      </c>
    </row>
    <row r="13" spans="1:32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8"/>
      <c r="AE13" s="22" t="s">
        <v>45</v>
      </c>
      <c r="AF13" s="16">
        <f>SUM(AF12:AF12)</f>
        <v>104040</v>
      </c>
    </row>
    <row r="14" spans="1:32" x14ac:dyDescent="0.25">
      <c r="A14" s="7" t="s">
        <v>65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5.75" thickBot="1" x14ac:dyDescent="0.3">
      <c r="A15" s="29" t="s">
        <v>55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</row>
    <row r="16" spans="1:32" s="5" customFormat="1" ht="41.25" customHeight="1" thickBot="1" x14ac:dyDescent="0.3">
      <c r="A16" s="35"/>
      <c r="B16" s="36"/>
      <c r="C16" s="36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</row>
    <row r="17" spans="1:32" s="5" customFormat="1" ht="15.75" thickBot="1" x14ac:dyDescent="0.3">
      <c r="A17" s="38" t="s">
        <v>56</v>
      </c>
      <c r="B17" s="39"/>
      <c r="C17" s="39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</row>
    <row r="18" spans="1:32" s="5" customFormat="1" x14ac:dyDescent="0.25">
      <c r="A18" s="42" t="s">
        <v>61</v>
      </c>
      <c r="B18" s="43"/>
      <c r="C18" s="43"/>
      <c r="D18" s="44"/>
      <c r="E18" s="45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</row>
  </sheetData>
  <mergeCells count="21">
    <mergeCell ref="A16:C16"/>
    <mergeCell ref="A17:C17"/>
    <mergeCell ref="A18:C18"/>
    <mergeCell ref="A13:AC13"/>
    <mergeCell ref="A14:AF14"/>
    <mergeCell ref="A15:AF15"/>
    <mergeCell ref="D10:D11"/>
    <mergeCell ref="E10:E11"/>
    <mergeCell ref="AE10:AE11"/>
    <mergeCell ref="A3:AF3"/>
    <mergeCell ref="A6:AF6"/>
    <mergeCell ref="A7:C7"/>
    <mergeCell ref="D7:AF7"/>
    <mergeCell ref="A10:A11"/>
    <mergeCell ref="C10:C11"/>
    <mergeCell ref="B10:B11"/>
    <mergeCell ref="A8:AF8"/>
    <mergeCell ref="A9:AF9"/>
    <mergeCell ref="F10:G10"/>
    <mergeCell ref="H10:I10"/>
    <mergeCell ref="J10:K10"/>
  </mergeCells>
  <hyperlinks>
    <hyperlink ref="F12" r:id="rId1"/>
    <hyperlink ref="H12" r:id="rId2"/>
  </hyperlinks>
  <pageMargins left="0.24027777777777801" right="0.24027777777777801" top="0.05" bottom="0.209722222222222" header="0.51180555555555496" footer="0.51180555555555496"/>
  <pageSetup paperSize="9" scale="59" fitToHeight="0" orientation="landscape" useFirstPageNumber="1" horizontalDpi="300" verticalDpi="3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 Дамир Айратович</dc:creator>
  <cp:lastModifiedBy>Kadri</cp:lastModifiedBy>
  <cp:revision>7</cp:revision>
  <cp:lastPrinted>2026-10-15T14:47:01Z</cp:lastPrinted>
  <dcterms:created xsi:type="dcterms:W3CDTF">2014-01-17T11:35:00Z</dcterms:created>
  <dcterms:modified xsi:type="dcterms:W3CDTF">2026-10-15T14:51:54Z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1049-11.2.0.11440</vt:lpwstr>
  </property>
  <property fmtid="{D5CDD505-2E9C-101B-9397-08002B2CF9AE}" pid="3" name="ICV">
    <vt:lpwstr>9586C364BAE0484588C7CBEE8914A7E6</vt:lpwstr>
  </property>
  <property fmtid="{D5CDD505-2E9C-101B-9397-08002B2CF9AE}" pid="4" name="Generator">
    <vt:lpwstr>NPOI</vt:lpwstr>
  </property>
  <property fmtid="{D5CDD505-2E9C-101B-9397-08002B2CF9AE}" pid="5" name="Generator Version">
    <vt:lpwstr>2.4.1</vt:lpwstr>
  </property>
</Properties>
</file>