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20" yWindow="-120" windowWidth="21840" windowHeight="1314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1" hidden="1">Лист2!$A$1:$A$25</definedName>
    <definedName name="_xlnm.Print_Area" localSheetId="0">Лист1!$A$1:$N$33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25" i="1" l="1"/>
  <c r="K25" i="1" s="1"/>
  <c r="E25" i="1"/>
  <c r="I25" i="1" s="1"/>
  <c r="K22" i="1" l="1"/>
  <c r="J17" i="1" l="1"/>
  <c r="E16" i="1"/>
  <c r="J19" i="1" l="1"/>
  <c r="K19" i="1" l="1"/>
  <c r="J18" i="1"/>
  <c r="K18" i="1" l="1"/>
  <c r="K17" i="1"/>
  <c r="I16" i="1"/>
  <c r="I26" i="1" s="1"/>
  <c r="J16" i="1"/>
  <c r="K16" i="1" s="1"/>
</calcChain>
</file>

<file path=xl/sharedStrings.xml><?xml version="1.0" encoding="utf-8"?>
<sst xmlns="http://schemas.openxmlformats.org/spreadsheetml/2006/main" count="83" uniqueCount="49">
  <si>
    <t xml:space="preserve">                              ОБОСНОВАНИЕ НАЧАЛЬНОЙ (МАКСИМАЛЬНОЙ) ЦЕНЫ КОНТРАКТА                                                                                        </t>
  </si>
  <si>
    <t>Начальная (максимальная) цена контракта вычисляется по формуле:</t>
  </si>
  <si>
    <t>V</t>
  </si>
  <si>
    <t>n</t>
  </si>
  <si>
    <r>
      <t>i= 1</t>
    </r>
    <r>
      <rPr>
        <vertAlign val="superscript"/>
        <sz val="10"/>
        <rFont val="Times New Roman"/>
        <family val="1"/>
        <charset val="204"/>
      </rPr>
      <t>Цi</t>
    </r>
  </si>
  <si>
    <t xml:space="preserve">где: </t>
  </si>
  <si>
    <t xml:space="preserve">v - количество (объем) закупаемого товара (работы, услуги); </t>
  </si>
  <si>
    <t xml:space="preserve">n - количество значений, используемых в расчете; </t>
  </si>
  <si>
    <t xml:space="preserve">i - номер источника ценовой информации; </t>
  </si>
  <si>
    <t>цi - цена единицы товара, работы, услуги, представленная в источнике с номером i</t>
  </si>
  <si>
    <t>Условия контракта</t>
  </si>
  <si>
    <t>НМЦК рын.</t>
  </si>
  <si>
    <t>Среднеквадрат.</t>
  </si>
  <si>
    <t>Коэфицент</t>
  </si>
  <si>
    <t>№ заказа (№ лота)</t>
  </si>
  <si>
    <t>Наименование предмета контракта</t>
  </si>
  <si>
    <t>Ед. измерения</t>
  </si>
  <si>
    <t>Количество (объем)</t>
  </si>
  <si>
    <t>вариации</t>
  </si>
  <si>
    <t>( %)</t>
  </si>
  <si>
    <t xml:space="preserve">При использовании метода сопоставимых рыночных цен (анализа рынка) в результате направления запросов о предоставлении ценовой информации </t>
  </si>
  <si>
    <t xml:space="preserve"> средняя цена</t>
  </si>
  <si>
    <r>
      <t>НМЦК</t>
    </r>
    <r>
      <rPr>
        <vertAlign val="superscript"/>
        <sz val="10"/>
        <rFont val="Times New Roman"/>
        <family val="1"/>
        <charset val="204"/>
      </rPr>
      <t>рын</t>
    </r>
    <r>
      <rPr>
        <sz val="10"/>
        <rFont val="Times New Roman"/>
        <family val="1"/>
        <charset val="204"/>
      </rPr>
      <t>=</t>
    </r>
  </si>
  <si>
    <t>27.33.13.110</t>
  </si>
  <si>
    <t>27.33.11.140</t>
  </si>
  <si>
    <t>27.32.13.111</t>
  </si>
  <si>
    <t>27.40.15.150</t>
  </si>
  <si>
    <t>27.40.25.120</t>
  </si>
  <si>
    <t>27.40.33.130</t>
  </si>
  <si>
    <t>27.40.39.119</t>
  </si>
  <si>
    <t>20.30.22.120</t>
  </si>
  <si>
    <t>окпд</t>
  </si>
  <si>
    <t>126-н</t>
  </si>
  <si>
    <t>ПП 341</t>
  </si>
  <si>
    <t xml:space="preserve">В соответствии со статьей 22 п.6 Федерального закона от 5 апреля 2013 г. № 44-ФЗ «О контрактной системе в сфере закупок товаров, работ, услуг для обеспечения государственных и муниципальных нужд» начальная (максимальная) цена контракта определена Методом сопоставимых рыночных цен (анализа рынка). (Приказ Минэкономразвития России от 02.10.2013 № 567) </t>
  </si>
  <si>
    <t xml:space="preserve"> отклонение</t>
  </si>
  <si>
    <t>ФКУ ИК-32 ГУФСИН России по Пермскому краю</t>
  </si>
  <si>
    <t>"____"____________2026 г.</t>
  </si>
  <si>
    <t xml:space="preserve">Поставка сантехнических перегородок
для санузлов на 6 дверей
 в рамках капитального ремонта государственного имущества. ОКПД2: 16.23.19.000
</t>
  </si>
  <si>
    <t xml:space="preserve">Поставка сантехнических перегородок
для санузлов на 4 двери
 в рамках капитального ремонта государственного имущества. ОКПД2: 16.23.19.000
</t>
  </si>
  <si>
    <t>шт.</t>
  </si>
  <si>
    <t xml:space="preserve">Учитывая вышеизложенное, цена предложенная Поставщиком № 1 является меньше НМЦК следовательно, целесообразно заключить контракт </t>
  </si>
  <si>
    <r>
      <t xml:space="preserve">потенциальным поставщикам  начальная  (максимальная) цена контракта составила </t>
    </r>
    <r>
      <rPr>
        <b/>
        <sz val="10"/>
        <rFont val="Times New Roman"/>
        <family val="1"/>
        <charset val="204"/>
      </rPr>
      <t xml:space="preserve">168 333 (Сто шестьдесят восемь тысяч триста тридцать три) рубля 33 копейки.                                                  </t>
    </r>
  </si>
  <si>
    <t>на сумму 161 000  (Сто шестьдесят одна тысяча) рублей 00 копеек.</t>
  </si>
  <si>
    <t>1 поставщик Вх. № 9287 от 08.10.2026</t>
  </si>
  <si>
    <t>2 поставщик Вх. № 9286 от 08.10.2026</t>
  </si>
  <si>
    <t>3 поставщик Вх. № 9288 от 08.10.2026</t>
  </si>
  <si>
    <t xml:space="preserve">Заместитель начальника </t>
  </si>
  <si>
    <t xml:space="preserve">Д.И. Бахтин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</si>
</sst>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%"/>
    <numFmt numFmtId="165" formatCode="0.00000"/>
    <numFmt numFmtId="166" formatCode="0.000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Arial"/>
      <family val="2"/>
      <charset val="204"/>
    </font>
    <font>
      <vertAlign val="superscript"/>
      <sz val="10"/>
      <name val="Times New Roman"/>
      <family val="1"/>
      <charset val="204"/>
    </font>
    <font>
      <u/>
      <sz val="6"/>
      <color theme="10"/>
      <name val="Arial"/>
      <family val="2"/>
      <charset val="204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.5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</cellStyleXfs>
  <cellXfs count="79">
    <xf numFmtId="0" fontId="0" fillId="0" borderId="0" xfId="0"/>
    <xf numFmtId="9" fontId="2" fillId="0" borderId="0" xfId="1" applyFont="1" applyAlignment="1"/>
    <xf numFmtId="0" fontId="3" fillId="0" borderId="0" xfId="0" applyFont="1" applyAlignment="1"/>
    <xf numFmtId="0" fontId="5" fillId="0" borderId="0" xfId="0" applyFont="1"/>
    <xf numFmtId="0" fontId="3" fillId="0" borderId="1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3" fillId="0" borderId="2" xfId="0" applyFont="1" applyFill="1" applyBorder="1" applyAlignment="1"/>
    <xf numFmtId="0" fontId="0" fillId="0" borderId="3" xfId="0" applyBorder="1"/>
    <xf numFmtId="0" fontId="0" fillId="0" borderId="2" xfId="0" applyBorder="1"/>
    <xf numFmtId="0" fontId="3" fillId="0" borderId="5" xfId="0" applyFont="1" applyBorder="1" applyAlignment="1"/>
    <xf numFmtId="0" fontId="3" fillId="0" borderId="5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10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/>
    <xf numFmtId="0" fontId="3" fillId="0" borderId="3" xfId="0" applyFont="1" applyFill="1" applyBorder="1" applyAlignment="1">
      <alignment horizontal="center" vertical="center"/>
    </xf>
    <xf numFmtId="0" fontId="10" fillId="0" borderId="10" xfId="0" applyFont="1" applyBorder="1" applyAlignment="1">
      <alignment horizontal="center"/>
    </xf>
    <xf numFmtId="0" fontId="3" fillId="0" borderId="5" xfId="0" applyFont="1" applyFill="1" applyBorder="1" applyAlignment="1">
      <alignment horizontal="center" vertical="center"/>
    </xf>
    <xf numFmtId="0" fontId="0" fillId="3" borderId="0" xfId="0" applyFill="1"/>
    <xf numFmtId="0" fontId="3" fillId="2" borderId="10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4" fontId="8" fillId="2" borderId="8" xfId="0" applyNumberFormat="1" applyFont="1" applyFill="1" applyBorder="1" applyAlignment="1">
      <alignment horizontal="center" vertical="center"/>
    </xf>
    <xf numFmtId="2" fontId="3" fillId="0" borderId="2" xfId="0" applyNumberFormat="1" applyFont="1" applyFill="1" applyBorder="1" applyAlignment="1">
      <alignment horizontal="center" vertical="center"/>
    </xf>
    <xf numFmtId="2" fontId="3" fillId="0" borderId="10" xfId="0" applyNumberFormat="1" applyFont="1" applyFill="1" applyBorder="1" applyAlignment="1">
      <alignment horizontal="center" vertical="center"/>
    </xf>
    <xf numFmtId="4" fontId="3" fillId="0" borderId="10" xfId="0" applyNumberFormat="1" applyFont="1" applyFill="1" applyBorder="1" applyAlignment="1">
      <alignment horizontal="center" vertical="center"/>
    </xf>
    <xf numFmtId="0" fontId="0" fillId="0" borderId="0" xfId="0" applyFill="1"/>
    <xf numFmtId="1" fontId="0" fillId="0" borderId="0" xfId="0" applyNumberFormat="1" applyFill="1"/>
    <xf numFmtId="165" fontId="0" fillId="0" borderId="0" xfId="0" applyNumberFormat="1" applyFill="1"/>
    <xf numFmtId="166" fontId="0" fillId="0" borderId="0" xfId="0" applyNumberFormat="1" applyFill="1"/>
    <xf numFmtId="2" fontId="0" fillId="0" borderId="0" xfId="0" applyNumberFormat="1" applyFill="1"/>
    <xf numFmtId="0" fontId="0" fillId="0" borderId="0" xfId="0" applyFill="1" applyAlignment="1">
      <alignment wrapText="1"/>
    </xf>
    <xf numFmtId="2" fontId="0" fillId="0" borderId="0" xfId="0" applyNumberFormat="1"/>
    <xf numFmtId="0" fontId="9" fillId="0" borderId="2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 wrapText="1"/>
    </xf>
    <xf numFmtId="2" fontId="3" fillId="0" borderId="11" xfId="0" applyNumberFormat="1" applyFont="1" applyFill="1" applyBorder="1" applyAlignment="1">
      <alignment horizontal="center" vertical="center"/>
    </xf>
    <xf numFmtId="2" fontId="3" fillId="0" borderId="8" xfId="0" applyNumberFormat="1" applyFont="1" applyFill="1" applyBorder="1" applyAlignment="1">
      <alignment horizontal="center" vertical="center"/>
    </xf>
    <xf numFmtId="0" fontId="11" fillId="4" borderId="10" xfId="0" applyFont="1" applyFill="1" applyBorder="1" applyAlignment="1">
      <alignment horizontal="center" vertical="top" wrapText="1"/>
    </xf>
    <xf numFmtId="164" fontId="3" fillId="0" borderId="10" xfId="1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top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/>
    </xf>
    <xf numFmtId="2" fontId="3" fillId="2" borderId="11" xfId="0" applyNumberFormat="1" applyFont="1" applyFill="1" applyBorder="1" applyAlignment="1">
      <alignment horizontal="center" vertical="center"/>
    </xf>
    <xf numFmtId="2" fontId="3" fillId="2" borderId="8" xfId="0" applyNumberFormat="1" applyFont="1" applyFill="1" applyBorder="1" applyAlignment="1">
      <alignment horizontal="center" vertical="center"/>
    </xf>
    <xf numFmtId="4" fontId="3" fillId="2" borderId="10" xfId="0" applyNumberFormat="1" applyFont="1" applyFill="1" applyBorder="1" applyAlignment="1">
      <alignment horizontal="center" vertical="center"/>
    </xf>
    <xf numFmtId="2" fontId="3" fillId="2" borderId="10" xfId="0" applyNumberFormat="1" applyFont="1" applyFill="1" applyBorder="1" applyAlignment="1">
      <alignment horizontal="center" vertical="center"/>
    </xf>
    <xf numFmtId="164" fontId="3" fillId="2" borderId="10" xfId="1" applyNumberFormat="1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top" wrapText="1"/>
    </xf>
    <xf numFmtId="0" fontId="9" fillId="0" borderId="0" xfId="0" applyFont="1" applyAlignment="1">
      <alignment horizontal="left"/>
    </xf>
    <xf numFmtId="0" fontId="9" fillId="0" borderId="0" xfId="0" applyFont="1"/>
    <xf numFmtId="0" fontId="9" fillId="0" borderId="0" xfId="0" applyFont="1" applyAlignment="1">
      <alignment horizontal="left"/>
    </xf>
    <xf numFmtId="0" fontId="3" fillId="2" borderId="5" xfId="2" applyFont="1" applyFill="1" applyBorder="1" applyAlignment="1" applyProtection="1">
      <alignment horizontal="center" vertical="center" wrapText="1"/>
    </xf>
    <xf numFmtId="0" fontId="3" fillId="2" borderId="8" xfId="2" applyFont="1" applyFill="1" applyBorder="1" applyAlignment="1" applyProtection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wrapText="1"/>
    </xf>
    <xf numFmtId="0" fontId="4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justify"/>
    </xf>
    <xf numFmtId="0" fontId="4" fillId="0" borderId="0" xfId="0" applyFont="1" applyAlignment="1">
      <alignment horizontal="left" wrapText="1"/>
    </xf>
    <xf numFmtId="0" fontId="3" fillId="0" borderId="7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8" fillId="0" borderId="0" xfId="0" applyFont="1" applyAlignment="1">
      <alignment horizontal="left" wrapText="1"/>
    </xf>
    <xf numFmtId="0" fontId="4" fillId="0" borderId="0" xfId="0" applyFont="1" applyAlignment="1">
      <alignment horizontal="justify"/>
    </xf>
    <xf numFmtId="0" fontId="3" fillId="0" borderId="3" xfId="0" applyFont="1" applyFill="1" applyBorder="1" applyAlignment="1">
      <alignment horizontal="center" vertical="top"/>
    </xf>
    <xf numFmtId="0" fontId="3" fillId="0" borderId="4" xfId="0" applyFont="1" applyFill="1" applyBorder="1" applyAlignment="1"/>
    <xf numFmtId="0" fontId="3" fillId="0" borderId="2" xfId="0" applyFont="1" applyFill="1" applyBorder="1" applyAlignment="1"/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</cellXfs>
  <cellStyles count="3">
    <cellStyle name="Гиперссылка" xfId="2" builtinId="8"/>
    <cellStyle name="Обычный" xfId="0" builtinId="0"/>
    <cellStyle name="Процентный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5"/>
  <sheetViews>
    <sheetView tabSelected="1" zoomScale="130" zoomScaleNormal="130" workbookViewId="0">
      <selection activeCell="Q28" sqref="Q28"/>
    </sheetView>
  </sheetViews>
  <sheetFormatPr defaultRowHeight="15" x14ac:dyDescent="0.25"/>
  <cols>
    <col min="1" max="1" width="10.5703125" customWidth="1"/>
    <col min="2" max="2" width="27.7109375" customWidth="1"/>
    <col min="3" max="3" width="7.140625" customWidth="1"/>
    <col min="4" max="4" width="9.28515625" bestFit="1" customWidth="1"/>
    <col min="5" max="5" width="9.85546875" customWidth="1"/>
    <col min="6" max="6" width="11.5703125" customWidth="1"/>
    <col min="7" max="7" width="11.42578125" customWidth="1"/>
    <col min="8" max="8" width="11.5703125" customWidth="1"/>
    <col min="9" max="9" width="13" customWidth="1"/>
    <col min="10" max="10" width="13.5703125" customWidth="1"/>
    <col min="11" max="11" width="10.85546875" customWidth="1"/>
    <col min="12" max="12" width="11.7109375" customWidth="1"/>
    <col min="13" max="13" width="13" hidden="1" customWidth="1"/>
    <col min="14" max="14" width="13.85546875" hidden="1" customWidth="1"/>
    <col min="15" max="16" width="0" hidden="1" customWidth="1"/>
    <col min="17" max="17" width="10.5703125" bestFit="1" customWidth="1"/>
    <col min="18" max="18" width="9.42578125" bestFit="1" customWidth="1"/>
  </cols>
  <sheetData>
    <row r="1" spans="1:20" x14ac:dyDescent="0.25">
      <c r="A1" s="1" t="s">
        <v>0</v>
      </c>
      <c r="B1" s="1"/>
      <c r="C1" s="1"/>
      <c r="D1" s="1"/>
      <c r="E1" s="1"/>
      <c r="F1" s="1"/>
      <c r="G1" s="1"/>
      <c r="H1" s="1"/>
      <c r="I1" s="61"/>
      <c r="J1" s="61"/>
      <c r="K1" s="61"/>
    </row>
    <row r="2" spans="1:20" ht="41.25" customHeight="1" x14ac:dyDescent="0.25">
      <c r="A2" s="63" t="s">
        <v>34</v>
      </c>
      <c r="B2" s="63"/>
      <c r="C2" s="63"/>
      <c r="D2" s="63"/>
      <c r="E2" s="63"/>
      <c r="F2" s="63"/>
      <c r="G2" s="63"/>
      <c r="H2" s="63"/>
      <c r="I2" s="63"/>
      <c r="J2" s="63"/>
      <c r="K2" s="63"/>
    </row>
    <row r="3" spans="1:20" x14ac:dyDescent="0.25">
      <c r="A3" s="62" t="s">
        <v>1</v>
      </c>
      <c r="B3" s="62"/>
      <c r="C3" s="62"/>
      <c r="D3" s="62"/>
      <c r="E3" s="62"/>
      <c r="F3" s="62"/>
      <c r="G3" s="62"/>
      <c r="H3" s="62"/>
      <c r="I3" s="2"/>
      <c r="J3" s="3"/>
      <c r="K3" s="3"/>
    </row>
    <row r="4" spans="1:20" ht="15.75" thickBot="1" x14ac:dyDescent="0.3">
      <c r="A4" s="61" t="s">
        <v>22</v>
      </c>
      <c r="B4" s="4" t="s">
        <v>2</v>
      </c>
      <c r="C4" s="2" t="s">
        <v>3</v>
      </c>
      <c r="D4" s="2"/>
      <c r="E4" s="2"/>
      <c r="F4" s="2"/>
      <c r="G4" s="2"/>
      <c r="H4" s="2"/>
      <c r="I4" s="2"/>
      <c r="J4" s="3"/>
      <c r="K4" s="3"/>
    </row>
    <row r="5" spans="1:20" ht="15.75" x14ac:dyDescent="0.25">
      <c r="A5" s="61"/>
      <c r="B5" s="5" t="s">
        <v>3</v>
      </c>
      <c r="C5" s="6" t="s">
        <v>4</v>
      </c>
      <c r="D5" s="2"/>
      <c r="E5" s="2"/>
      <c r="F5" s="2"/>
      <c r="G5" s="2"/>
      <c r="H5" s="2"/>
      <c r="I5" s="2"/>
      <c r="J5" s="3"/>
      <c r="K5" s="3"/>
    </row>
    <row r="6" spans="1:20" x14ac:dyDescent="0.25">
      <c r="A6" s="60" t="s">
        <v>5</v>
      </c>
      <c r="B6" s="60"/>
      <c r="C6" s="60"/>
      <c r="D6" s="60"/>
      <c r="E6" s="60"/>
      <c r="F6" s="60"/>
      <c r="G6" s="60"/>
      <c r="H6" s="60"/>
      <c r="I6" s="2"/>
      <c r="J6" s="3"/>
      <c r="K6" s="3"/>
    </row>
    <row r="7" spans="1:20" x14ac:dyDescent="0.25">
      <c r="A7" s="67" t="s">
        <v>6</v>
      </c>
      <c r="B7" s="67"/>
      <c r="C7" s="67"/>
      <c r="D7" s="67"/>
      <c r="E7" s="67"/>
      <c r="F7" s="67"/>
      <c r="G7" s="67"/>
      <c r="H7" s="67"/>
      <c r="I7" s="2"/>
      <c r="J7" s="3"/>
      <c r="K7" s="3"/>
    </row>
    <row r="8" spans="1:20" x14ac:dyDescent="0.25">
      <c r="A8" s="67" t="s">
        <v>7</v>
      </c>
      <c r="B8" s="67"/>
      <c r="C8" s="67"/>
      <c r="D8" s="67"/>
      <c r="E8" s="67"/>
      <c r="F8" s="67"/>
      <c r="G8" s="67"/>
      <c r="H8" s="67"/>
      <c r="I8" s="2"/>
      <c r="J8" s="3"/>
      <c r="K8" s="3"/>
    </row>
    <row r="9" spans="1:20" x14ac:dyDescent="0.25">
      <c r="A9" s="67" t="s">
        <v>8</v>
      </c>
      <c r="B9" s="67"/>
      <c r="C9" s="67"/>
      <c r="D9" s="67"/>
      <c r="E9" s="67"/>
      <c r="F9" s="67"/>
      <c r="G9" s="67"/>
      <c r="H9" s="67"/>
      <c r="I9" s="2"/>
      <c r="J9" s="3"/>
      <c r="K9" s="3"/>
    </row>
    <row r="10" spans="1:20" x14ac:dyDescent="0.25">
      <c r="A10" s="67" t="s">
        <v>9</v>
      </c>
      <c r="B10" s="67"/>
      <c r="C10" s="67"/>
      <c r="D10" s="67"/>
      <c r="E10" s="67"/>
      <c r="F10" s="67"/>
      <c r="G10" s="67"/>
      <c r="H10" s="67"/>
      <c r="I10" s="2"/>
      <c r="J10" s="3"/>
      <c r="K10" s="3"/>
    </row>
    <row r="11" spans="1:20" x14ac:dyDescent="0.25">
      <c r="A11" s="7"/>
      <c r="B11" s="68" t="s">
        <v>36</v>
      </c>
      <c r="C11" s="69"/>
      <c r="D11" s="69"/>
      <c r="E11" s="69"/>
      <c r="F11" s="69"/>
      <c r="G11" s="69"/>
      <c r="H11" s="69"/>
      <c r="I11" s="70"/>
      <c r="J11" s="8"/>
      <c r="K11" s="9"/>
    </row>
    <row r="12" spans="1:20" x14ac:dyDescent="0.25">
      <c r="A12" s="71" t="s">
        <v>10</v>
      </c>
      <c r="B12" s="72"/>
      <c r="C12" s="72"/>
      <c r="D12" s="72"/>
      <c r="E12" s="72"/>
      <c r="F12" s="72"/>
      <c r="G12" s="72"/>
      <c r="H12" s="73"/>
      <c r="I12" s="74" t="s">
        <v>11</v>
      </c>
      <c r="J12" s="10" t="s">
        <v>12</v>
      </c>
      <c r="K12" s="11" t="s">
        <v>13</v>
      </c>
    </row>
    <row r="13" spans="1:20" ht="15" customHeight="1" x14ac:dyDescent="0.25">
      <c r="A13" s="74" t="s">
        <v>14</v>
      </c>
      <c r="B13" s="77" t="s">
        <v>15</v>
      </c>
      <c r="C13" s="74" t="s">
        <v>16</v>
      </c>
      <c r="D13" s="74" t="s">
        <v>17</v>
      </c>
      <c r="E13" s="74" t="s">
        <v>21</v>
      </c>
      <c r="F13" s="56" t="s">
        <v>44</v>
      </c>
      <c r="G13" s="58" t="s">
        <v>45</v>
      </c>
      <c r="H13" s="58" t="s">
        <v>46</v>
      </c>
      <c r="I13" s="75"/>
      <c r="J13" s="64" t="s">
        <v>35</v>
      </c>
      <c r="K13" s="12" t="s">
        <v>18</v>
      </c>
    </row>
    <row r="14" spans="1:20" ht="48.75" customHeight="1" x14ac:dyDescent="0.25">
      <c r="A14" s="76"/>
      <c r="B14" s="78"/>
      <c r="C14" s="76"/>
      <c r="D14" s="76"/>
      <c r="E14" s="76"/>
      <c r="F14" s="57"/>
      <c r="G14" s="59"/>
      <c r="H14" s="59"/>
      <c r="I14" s="76"/>
      <c r="J14" s="65"/>
      <c r="K14" s="13" t="s">
        <v>19</v>
      </c>
      <c r="M14" t="s">
        <v>30</v>
      </c>
      <c r="N14">
        <v>9</v>
      </c>
    </row>
    <row r="15" spans="1:20" x14ac:dyDescent="0.25">
      <c r="A15" s="14">
        <v>1</v>
      </c>
      <c r="B15" s="36">
        <v>2</v>
      </c>
      <c r="C15" s="19">
        <v>3</v>
      </c>
      <c r="D15" s="19">
        <v>4</v>
      </c>
      <c r="E15" s="14">
        <v>5</v>
      </c>
      <c r="F15" s="14">
        <v>6</v>
      </c>
      <c r="G15" s="14">
        <v>7</v>
      </c>
      <c r="H15" s="14">
        <v>8</v>
      </c>
      <c r="I15" s="14">
        <v>9</v>
      </c>
      <c r="J15" s="18">
        <v>10</v>
      </c>
      <c r="K15" s="18">
        <v>11</v>
      </c>
    </row>
    <row r="16" spans="1:20" s="28" customFormat="1" ht="89.25" customHeight="1" x14ac:dyDescent="0.25">
      <c r="A16" s="17">
        <v>1</v>
      </c>
      <c r="B16" s="52" t="s">
        <v>38</v>
      </c>
      <c r="C16" s="37" t="s">
        <v>40</v>
      </c>
      <c r="D16" s="35">
        <v>1</v>
      </c>
      <c r="E16" s="25">
        <f>(F16+G16+H16)/3</f>
        <v>89166.666666666672</v>
      </c>
      <c r="F16" s="25">
        <v>85500</v>
      </c>
      <c r="G16" s="26">
        <v>90000</v>
      </c>
      <c r="H16" s="26">
        <v>92000</v>
      </c>
      <c r="I16" s="27">
        <f>D16*E16</f>
        <v>89166.666666666672</v>
      </c>
      <c r="J16" s="26">
        <f>STDEV(F16,G16,H16)</f>
        <v>3329.1640592396961</v>
      </c>
      <c r="K16" s="41">
        <f>J16/E16*100%</f>
        <v>3.7336419355959209E-2</v>
      </c>
      <c r="L16" s="32"/>
      <c r="M16" s="29"/>
      <c r="N16" s="30"/>
      <c r="Q16" s="31"/>
      <c r="R16" s="32"/>
      <c r="S16" s="31"/>
      <c r="T16" s="33"/>
    </row>
    <row r="17" spans="1:21" s="28" customFormat="1" ht="1.5" hidden="1" customHeight="1" x14ac:dyDescent="0.25">
      <c r="A17" s="17"/>
      <c r="B17" s="40"/>
      <c r="C17" s="37"/>
      <c r="D17" s="35"/>
      <c r="E17" s="25"/>
      <c r="F17" s="38"/>
      <c r="G17" s="39"/>
      <c r="H17" s="39"/>
      <c r="I17" s="27"/>
      <c r="J17" s="26" t="e">
        <f>STDEV(F17,G17,H17)</f>
        <v>#DIV/0!</v>
      </c>
      <c r="K17" s="41" t="e">
        <f t="shared" ref="K17:K18" si="0">J17/E17*100%</f>
        <v>#DIV/0!</v>
      </c>
      <c r="L17" s="32"/>
      <c r="M17" s="29"/>
      <c r="N17" s="30"/>
      <c r="Q17" s="31"/>
      <c r="R17" s="32"/>
      <c r="S17" s="31"/>
      <c r="T17" s="33"/>
    </row>
    <row r="18" spans="1:21" s="28" customFormat="1" ht="41.25" hidden="1" customHeight="1" x14ac:dyDescent="0.25">
      <c r="A18" s="17"/>
      <c r="B18" s="40"/>
      <c r="C18" s="37"/>
      <c r="D18" s="35"/>
      <c r="E18" s="25"/>
      <c r="F18" s="38"/>
      <c r="G18" s="39"/>
      <c r="H18" s="39"/>
      <c r="I18" s="27"/>
      <c r="J18" s="26" t="e">
        <f t="shared" ref="J18" si="1">STDEV(F18,G18,H18)</f>
        <v>#DIV/0!</v>
      </c>
      <c r="K18" s="41" t="e">
        <f t="shared" si="0"/>
        <v>#DIV/0!</v>
      </c>
      <c r="L18" s="32"/>
      <c r="M18" s="29"/>
      <c r="N18" s="30"/>
      <c r="Q18" s="31"/>
      <c r="R18" s="32"/>
      <c r="S18" s="31"/>
      <c r="T18" s="33"/>
    </row>
    <row r="19" spans="1:21" s="28" customFormat="1" ht="71.25" hidden="1" customHeight="1" x14ac:dyDescent="0.25">
      <c r="A19" s="17"/>
      <c r="B19" s="40"/>
      <c r="C19" s="37"/>
      <c r="D19" s="35"/>
      <c r="E19" s="25"/>
      <c r="F19" s="38"/>
      <c r="G19" s="39"/>
      <c r="H19" s="39"/>
      <c r="I19" s="27"/>
      <c r="J19" s="26" t="e">
        <f t="shared" ref="J19" si="2">STDEV(F19,G19,H19)</f>
        <v>#DIV/0!</v>
      </c>
      <c r="K19" s="41" t="e">
        <f t="shared" ref="K19" si="3">J19/E19*100%</f>
        <v>#DIV/0!</v>
      </c>
      <c r="L19" s="32"/>
      <c r="M19" s="29"/>
      <c r="N19" s="30"/>
      <c r="Q19" s="31"/>
      <c r="R19" s="32"/>
      <c r="S19" s="31"/>
      <c r="T19" s="33"/>
    </row>
    <row r="20" spans="1:21" s="28" customFormat="1" ht="72.75" hidden="1" customHeight="1" x14ac:dyDescent="0.25">
      <c r="A20" s="17"/>
      <c r="B20" s="40"/>
      <c r="C20" s="37"/>
      <c r="D20" s="35"/>
      <c r="E20" s="25"/>
      <c r="F20" s="38"/>
      <c r="G20" s="39"/>
      <c r="H20" s="39"/>
      <c r="I20" s="27"/>
      <c r="J20" s="26"/>
      <c r="K20" s="41"/>
      <c r="L20" s="32"/>
      <c r="M20" s="29"/>
      <c r="N20" s="30"/>
      <c r="Q20" s="31"/>
      <c r="R20" s="32"/>
      <c r="S20" s="31"/>
      <c r="T20" s="33"/>
    </row>
    <row r="21" spans="1:21" s="28" customFormat="1" ht="86.25" hidden="1" customHeight="1" x14ac:dyDescent="0.25">
      <c r="A21" s="42"/>
      <c r="B21" s="43"/>
      <c r="C21" s="44"/>
      <c r="D21" s="45"/>
      <c r="E21" s="46"/>
      <c r="F21" s="47"/>
      <c r="G21" s="48"/>
      <c r="H21" s="48"/>
      <c r="I21" s="49"/>
      <c r="J21" s="50"/>
      <c r="K21" s="51"/>
      <c r="L21" s="32"/>
      <c r="M21" s="29"/>
      <c r="N21" s="30"/>
      <c r="Q21" s="31"/>
      <c r="R21" s="32"/>
      <c r="S21" s="31"/>
      <c r="T21" s="33"/>
    </row>
    <row r="22" spans="1:21" s="28" customFormat="1" ht="3" hidden="1" customHeight="1" x14ac:dyDescent="0.25">
      <c r="A22" s="42"/>
      <c r="B22" s="43"/>
      <c r="C22" s="44"/>
      <c r="D22" s="45"/>
      <c r="E22" s="46"/>
      <c r="F22" s="47"/>
      <c r="G22" s="48"/>
      <c r="H22" s="48"/>
      <c r="I22" s="49"/>
      <c r="J22" s="50"/>
      <c r="K22" s="51" t="e">
        <f t="shared" ref="K22" si="4">J22/E22*100%</f>
        <v>#DIV/0!</v>
      </c>
      <c r="L22" s="32"/>
      <c r="M22" s="29"/>
      <c r="N22" s="30"/>
      <c r="Q22" s="31"/>
      <c r="R22" s="32"/>
      <c r="S22" s="31"/>
      <c r="T22" s="33"/>
    </row>
    <row r="23" spans="1:21" s="28" customFormat="1" ht="86.25" hidden="1" customHeight="1" x14ac:dyDescent="0.25">
      <c r="A23" s="42"/>
      <c r="B23" s="43"/>
      <c r="C23" s="44"/>
      <c r="D23" s="45"/>
      <c r="E23" s="46"/>
      <c r="F23" s="47"/>
      <c r="G23" s="48"/>
      <c r="H23" s="48"/>
      <c r="I23" s="49"/>
      <c r="J23" s="50"/>
      <c r="K23" s="51"/>
      <c r="L23" s="32"/>
      <c r="M23" s="29"/>
      <c r="N23" s="30"/>
      <c r="Q23" s="31"/>
      <c r="R23" s="32"/>
      <c r="S23" s="31"/>
      <c r="T23" s="33"/>
    </row>
    <row r="24" spans="1:21" s="28" customFormat="1" ht="84" hidden="1" customHeight="1" x14ac:dyDescent="0.25">
      <c r="A24" s="42"/>
      <c r="B24" s="43"/>
      <c r="C24" s="44"/>
      <c r="D24" s="45"/>
      <c r="E24" s="46"/>
      <c r="F24" s="47"/>
      <c r="G24" s="48"/>
      <c r="H24" s="48"/>
      <c r="I24" s="49"/>
      <c r="J24" s="50"/>
      <c r="K24" s="51"/>
      <c r="L24" s="32"/>
      <c r="M24" s="29"/>
      <c r="N24" s="30"/>
      <c r="Q24" s="31"/>
      <c r="R24" s="32"/>
      <c r="S24" s="31"/>
      <c r="T24" s="33"/>
    </row>
    <row r="25" spans="1:21" s="28" customFormat="1" ht="78" customHeight="1" x14ac:dyDescent="0.25">
      <c r="A25" s="17">
        <v>1</v>
      </c>
      <c r="B25" s="52" t="s">
        <v>39</v>
      </c>
      <c r="C25" s="37" t="s">
        <v>40</v>
      </c>
      <c r="D25" s="35">
        <v>1</v>
      </c>
      <c r="E25" s="25">
        <f>(F25+G25+H25)/3</f>
        <v>79166.666666666672</v>
      </c>
      <c r="F25" s="25">
        <v>75500</v>
      </c>
      <c r="G25" s="26">
        <v>80000</v>
      </c>
      <c r="H25" s="26">
        <v>82000</v>
      </c>
      <c r="I25" s="27">
        <f>D25*E25</f>
        <v>79166.666666666672</v>
      </c>
      <c r="J25" s="26">
        <f>STDEV(F25,G25,H25)</f>
        <v>3329.1640592396961</v>
      </c>
      <c r="K25" s="41">
        <f>J25/E25*100%</f>
        <v>4.2052598643027739E-2</v>
      </c>
      <c r="L25" s="32"/>
      <c r="M25" s="29"/>
      <c r="N25" s="30"/>
      <c r="Q25" s="31"/>
      <c r="R25" s="32"/>
      <c r="S25" s="31"/>
      <c r="T25" s="33"/>
    </row>
    <row r="26" spans="1:21" s="28" customFormat="1" ht="30" customHeight="1" x14ac:dyDescent="0.25">
      <c r="A26" s="21"/>
      <c r="B26" s="23"/>
      <c r="C26" s="22" t="s">
        <v>11</v>
      </c>
      <c r="D26" s="24"/>
      <c r="E26" s="24"/>
      <c r="F26" s="24"/>
      <c r="G26" s="24"/>
      <c r="H26" s="24"/>
      <c r="I26" s="24">
        <f t="shared" ref="I26:J26" si="5">SUM(I16:I25)</f>
        <v>168333.33333333334</v>
      </c>
      <c r="J26" s="24"/>
      <c r="K26" s="24"/>
      <c r="L26" s="32"/>
      <c r="M26" s="29"/>
      <c r="N26" s="30"/>
      <c r="Q26" s="31"/>
      <c r="R26" s="32"/>
      <c r="S26" s="31"/>
      <c r="T26" s="33"/>
    </row>
    <row r="27" spans="1:21" ht="25.5" customHeight="1" x14ac:dyDescent="0.25">
      <c r="A27" s="2" t="s">
        <v>20</v>
      </c>
      <c r="B27" s="2"/>
      <c r="C27" s="2"/>
      <c r="D27" s="2"/>
      <c r="E27" s="2"/>
      <c r="F27" s="2"/>
      <c r="G27" s="2"/>
      <c r="H27" s="2"/>
      <c r="I27" s="2"/>
      <c r="L27" s="34"/>
    </row>
    <row r="28" spans="1:21" ht="15.75" customHeight="1" x14ac:dyDescent="0.25">
      <c r="A28" s="15" t="s">
        <v>42</v>
      </c>
      <c r="B28" s="15"/>
      <c r="C28" s="15"/>
      <c r="D28" s="15"/>
      <c r="E28" s="15"/>
      <c r="F28" s="15"/>
      <c r="G28" s="15"/>
      <c r="H28" s="15"/>
      <c r="I28" s="15"/>
    </row>
    <row r="29" spans="1:21" ht="15.75" customHeight="1" x14ac:dyDescent="0.25">
      <c r="A29" s="55" t="s">
        <v>41</v>
      </c>
      <c r="B29" s="55"/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</row>
    <row r="30" spans="1:21" ht="13.5" customHeight="1" x14ac:dyDescent="0.25">
      <c r="A30" s="66" t="s">
        <v>43</v>
      </c>
      <c r="B30" s="66"/>
      <c r="C30" s="66"/>
      <c r="D30" s="66"/>
      <c r="E30" s="66"/>
      <c r="F30" s="66"/>
      <c r="G30" s="66"/>
      <c r="H30" s="66"/>
      <c r="I30" s="66"/>
      <c r="J30" s="66"/>
      <c r="K30" s="66"/>
      <c r="L30" s="53"/>
      <c r="M30" s="53"/>
      <c r="N30" s="53"/>
      <c r="O30" s="53"/>
      <c r="P30" s="53"/>
      <c r="Q30" s="53"/>
      <c r="R30" s="53"/>
      <c r="S30" s="53"/>
      <c r="T30" s="53"/>
      <c r="U30" s="53"/>
    </row>
    <row r="31" spans="1:21" ht="15" customHeight="1" x14ac:dyDescent="0.25">
      <c r="A31" s="54"/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</row>
    <row r="32" spans="1:21" x14ac:dyDescent="0.25">
      <c r="J32" s="61"/>
      <c r="K32" s="61"/>
    </row>
    <row r="33" spans="1:11" x14ac:dyDescent="0.25">
      <c r="A33" s="16" t="s">
        <v>47</v>
      </c>
      <c r="B33" s="16"/>
      <c r="J33" s="61" t="s">
        <v>48</v>
      </c>
      <c r="K33" s="61"/>
    </row>
    <row r="34" spans="1:11" x14ac:dyDescent="0.25">
      <c r="A34" s="16" t="s">
        <v>37</v>
      </c>
      <c r="B34" s="16"/>
    </row>
    <row r="35" spans="1:11" x14ac:dyDescent="0.25">
      <c r="F35" s="34"/>
    </row>
  </sheetData>
  <mergeCells count="25">
    <mergeCell ref="J33:K33"/>
    <mergeCell ref="A30:K30"/>
    <mergeCell ref="J32:K32"/>
    <mergeCell ref="H13:H14"/>
    <mergeCell ref="A7:H7"/>
    <mergeCell ref="A8:H8"/>
    <mergeCell ref="A9:H9"/>
    <mergeCell ref="A10:H10"/>
    <mergeCell ref="B11:I11"/>
    <mergeCell ref="A12:H12"/>
    <mergeCell ref="I12:I14"/>
    <mergeCell ref="A13:A14"/>
    <mergeCell ref="B13:B14"/>
    <mergeCell ref="C13:C14"/>
    <mergeCell ref="D13:D14"/>
    <mergeCell ref="E13:E14"/>
    <mergeCell ref="A29:U29"/>
    <mergeCell ref="F13:F14"/>
    <mergeCell ref="G13:G14"/>
    <mergeCell ref="A6:H6"/>
    <mergeCell ref="I1:K1"/>
    <mergeCell ref="A3:H3"/>
    <mergeCell ref="A4:A5"/>
    <mergeCell ref="A2:K2"/>
    <mergeCell ref="J13:J14"/>
  </mergeCells>
  <pageMargins left="0.7" right="0.7" top="0.75" bottom="0.75" header="0.3" footer="0.3"/>
  <pageSetup paperSize="9" scale="7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activeCell="B2" sqref="B2:D25"/>
    </sheetView>
  </sheetViews>
  <sheetFormatPr defaultRowHeight="15" x14ac:dyDescent="0.25"/>
  <cols>
    <col min="1" max="1" width="13.42578125" customWidth="1"/>
  </cols>
  <sheetData>
    <row r="1" spans="1:3" x14ac:dyDescent="0.25">
      <c r="A1" t="s">
        <v>31</v>
      </c>
    </row>
    <row r="2" spans="1:3" x14ac:dyDescent="0.25">
      <c r="A2" t="s">
        <v>23</v>
      </c>
      <c r="B2">
        <v>968</v>
      </c>
    </row>
    <row r="3" spans="1:3" x14ac:dyDescent="0.25">
      <c r="A3" t="s">
        <v>23</v>
      </c>
      <c r="B3">
        <v>968</v>
      </c>
    </row>
    <row r="4" spans="1:3" x14ac:dyDescent="0.25">
      <c r="A4" t="s">
        <v>23</v>
      </c>
      <c r="B4">
        <v>968</v>
      </c>
    </row>
    <row r="5" spans="1:3" x14ac:dyDescent="0.25">
      <c r="A5" s="20" t="s">
        <v>24</v>
      </c>
    </row>
    <row r="6" spans="1:3" x14ac:dyDescent="0.25">
      <c r="A6" s="20" t="s">
        <v>24</v>
      </c>
    </row>
    <row r="7" spans="1:3" x14ac:dyDescent="0.25">
      <c r="A7" s="20" t="s">
        <v>25</v>
      </c>
    </row>
    <row r="8" spans="1:3" x14ac:dyDescent="0.25">
      <c r="A8" s="20" t="s">
        <v>25</v>
      </c>
    </row>
    <row r="9" spans="1:3" x14ac:dyDescent="0.25">
      <c r="A9" s="20" t="s">
        <v>25</v>
      </c>
    </row>
    <row r="10" spans="1:3" x14ac:dyDescent="0.25">
      <c r="A10" s="20" t="s">
        <v>25</v>
      </c>
    </row>
    <row r="11" spans="1:3" x14ac:dyDescent="0.25">
      <c r="A11" t="s">
        <v>26</v>
      </c>
      <c r="B11">
        <v>968</v>
      </c>
      <c r="C11" t="s">
        <v>32</v>
      </c>
    </row>
    <row r="12" spans="1:3" x14ac:dyDescent="0.25">
      <c r="A12" t="s">
        <v>26</v>
      </c>
      <c r="B12">
        <v>968</v>
      </c>
      <c r="C12" t="s">
        <v>32</v>
      </c>
    </row>
    <row r="13" spans="1:3" x14ac:dyDescent="0.25">
      <c r="A13" t="s">
        <v>26</v>
      </c>
      <c r="B13">
        <v>968</v>
      </c>
      <c r="C13" t="s">
        <v>32</v>
      </c>
    </row>
    <row r="14" spans="1:3" x14ac:dyDescent="0.25">
      <c r="A14" t="s">
        <v>26</v>
      </c>
      <c r="B14">
        <v>968</v>
      </c>
      <c r="C14" t="s">
        <v>32</v>
      </c>
    </row>
    <row r="15" spans="1:3" x14ac:dyDescent="0.25">
      <c r="A15" t="s">
        <v>26</v>
      </c>
      <c r="B15">
        <v>968</v>
      </c>
      <c r="C15" t="s">
        <v>32</v>
      </c>
    </row>
    <row r="16" spans="1:3" x14ac:dyDescent="0.25">
      <c r="A16" t="s">
        <v>26</v>
      </c>
      <c r="B16">
        <v>968</v>
      </c>
      <c r="C16" t="s">
        <v>32</v>
      </c>
    </row>
    <row r="17" spans="1:4" x14ac:dyDescent="0.25">
      <c r="A17" t="s">
        <v>26</v>
      </c>
      <c r="B17">
        <v>968</v>
      </c>
      <c r="C17" t="s">
        <v>32</v>
      </c>
    </row>
    <row r="18" spans="1:4" x14ac:dyDescent="0.25">
      <c r="A18" t="s">
        <v>26</v>
      </c>
      <c r="B18">
        <v>968</v>
      </c>
      <c r="C18" t="s">
        <v>32</v>
      </c>
    </row>
    <row r="19" spans="1:4" x14ac:dyDescent="0.25">
      <c r="A19" t="s">
        <v>26</v>
      </c>
      <c r="B19">
        <v>968</v>
      </c>
      <c r="C19" t="s">
        <v>32</v>
      </c>
    </row>
    <row r="20" spans="1:4" x14ac:dyDescent="0.25">
      <c r="A20" t="s">
        <v>27</v>
      </c>
      <c r="B20">
        <v>968</v>
      </c>
      <c r="C20" t="s">
        <v>32</v>
      </c>
      <c r="D20" t="s">
        <v>33</v>
      </c>
    </row>
    <row r="21" spans="1:4" x14ac:dyDescent="0.25">
      <c r="A21" t="s">
        <v>26</v>
      </c>
      <c r="B21">
        <v>968</v>
      </c>
      <c r="C21" t="s">
        <v>32</v>
      </c>
    </row>
    <row r="22" spans="1:4" x14ac:dyDescent="0.25">
      <c r="A22" t="s">
        <v>28</v>
      </c>
      <c r="B22">
        <v>968</v>
      </c>
      <c r="C22" t="s">
        <v>32</v>
      </c>
    </row>
    <row r="23" spans="1:4" x14ac:dyDescent="0.25">
      <c r="A23" t="s">
        <v>29</v>
      </c>
      <c r="C23" t="s">
        <v>32</v>
      </c>
    </row>
    <row r="24" spans="1:4" x14ac:dyDescent="0.25">
      <c r="A24" t="s">
        <v>27</v>
      </c>
      <c r="B24">
        <v>968</v>
      </c>
      <c r="C24" t="s">
        <v>32</v>
      </c>
      <c r="D24" t="s">
        <v>33</v>
      </c>
    </row>
    <row r="25" spans="1:4" x14ac:dyDescent="0.25">
      <c r="A25" t="s">
        <v>30</v>
      </c>
    </row>
  </sheetData>
  <autoFilter ref="A1:A25"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2026-10-14T08:17:45Z</dcterms:modified>
</cp:coreProperties>
</file>