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78A625D-0829-4C14-A3BC-14A6F8930A0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definedNames>
    <definedName name="focus" localSheetId="0">Лист1!#REF!</definedName>
  </definedNames>
  <calcPr calcId="191029" refMode="R1C1"/>
</workbook>
</file>

<file path=xl/calcChain.xml><?xml version="1.0" encoding="utf-8"?>
<calcChain xmlns="http://schemas.openxmlformats.org/spreadsheetml/2006/main">
  <c r="J8" i="1" l="1"/>
  <c r="N8" i="1" l="1"/>
  <c r="M8" i="1" s="1"/>
  <c r="K8" i="1"/>
  <c r="L8" i="1" s="1"/>
  <c r="N9" i="1"/>
  <c r="M9" i="1" s="1"/>
  <c r="J9" i="1"/>
  <c r="K9" i="1" s="1"/>
  <c r="L9" i="1" s="1"/>
  <c r="M10" i="1" l="1"/>
</calcChain>
</file>

<file path=xl/sharedStrings.xml><?xml version="1.0" encoding="utf-8"?>
<sst xmlns="http://schemas.openxmlformats.org/spreadsheetml/2006/main" count="28" uniqueCount="27">
  <si>
    <t>Используемый метод определения НМЦК с обоснованием: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</si>
  <si>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</si>
  <si>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</si>
  <si>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</si>
  <si>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</si>
  <si>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</si>
  <si>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</si>
  <si>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</si>
  <si>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</si>
  <si>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</si>
  <si>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</si>
  <si>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</si>
  <si>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</si>
  <si>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</si>
  <si>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Минимальная цена за единицу изм. (руб.), том числе НДС/ без НДС.</t>
  </si>
  <si>
    <t>Приложение № 1 к описанию объекта закупки</t>
  </si>
  <si>
    <t>Наименование товара</t>
  </si>
  <si>
    <t>Расчет начальной (максимальной) цены Контракта</t>
  </si>
  <si>
    <t xml:space="preserve">Ценовое предложение исх.№  от </t>
  </si>
  <si>
    <r>
      <t xml:space="preserve">коэффициент вариации цен V (%)           </t>
    </r>
    <r>
      <rPr>
        <i/>
        <sz val="10"/>
        <rFont val="Times New Roman"/>
        <family val="1"/>
        <charset val="204"/>
      </rPr>
      <t xml:space="preserve">         (не должен превышать 33%)</t>
    </r>
  </si>
  <si>
    <t>Обоснование начальной (максимальной) цены Контракта на поставку и установку жалюзи</t>
  </si>
  <si>
    <t>шт</t>
  </si>
  <si>
    <t xml:space="preserve">Ценовое предложение 1 вх № 804-з от 23.09.2026
</t>
  </si>
  <si>
    <t xml:space="preserve">Ценовое предложение 2 вх № 805-з от 23.09.2026
</t>
  </si>
  <si>
    <t xml:space="preserve">Ценовое предложение 3 вх № 806-з от 23.09.2026
</t>
  </si>
  <si>
    <t>Жалюзи горизонтальные алюминиевые</t>
  </si>
  <si>
    <t>Жалюзи вертикальные тканевыхе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</si>
</sst>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"/>
  <sheetViews>
    <sheetView tabSelected="1" workbookViewId="0">
      <selection activeCell="L16" sqref="L16"/>
    </sheetView>
  </sheetViews>
  <sheetFormatPr defaultRowHeight="15" x14ac:dyDescent="0.25"/>
  <cols>
    <col min="1" max="1" width="3.140625" style="1" customWidth="1"/>
    <col min="2" max="2" width="29.5703125" style="1" customWidth="1"/>
    <col min="3" max="3" width="9.28515625" style="2" customWidth="1"/>
    <col min="4" max="4" width="10.5703125" style="1" customWidth="1"/>
    <col min="5" max="6" width="21" style="3" customWidth="1"/>
    <col min="7" max="7" width="20.140625" style="3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7.140625" style="1" customWidth="1"/>
    <col min="14" max="14" width="20.28515625" style="1" customWidth="1"/>
    <col min="24" max="24" width="10.5703125" bestFit="1" customWidth="1"/>
  </cols>
  <sheetData>
    <row r="1" spans="1:15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5" x14ac:dyDescent="0.2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5" ht="14.45" customHeight="1" x14ac:dyDescent="0.25">
      <c r="A3" s="19" t="s">
        <v>12</v>
      </c>
      <c r="B3" s="19"/>
      <c r="C3" s="19"/>
      <c r="D3" s="19"/>
      <c r="E3" s="19"/>
      <c r="F3" s="19"/>
      <c r="G3" s="19"/>
      <c r="H3" s="19"/>
      <c r="I3" s="19"/>
      <c r="J3" s="19"/>
      <c r="K3" s="20"/>
      <c r="L3" s="20"/>
      <c r="M3" s="20"/>
      <c r="N3" s="20"/>
    </row>
    <row r="4" spans="1:15" ht="72.75" customHeight="1" x14ac:dyDescent="0.25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2" t="s">
        <v>13</v>
      </c>
      <c r="L4" s="22"/>
      <c r="M4" s="22"/>
      <c r="N4" s="22"/>
    </row>
    <row r="5" spans="1:15" ht="15.6" customHeight="1" x14ac:dyDescent="0.25">
      <c r="A5" s="27" t="s">
        <v>17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5" ht="62.45" customHeight="1" x14ac:dyDescent="0.25">
      <c r="A6" s="28" t="s">
        <v>1</v>
      </c>
      <c r="B6" s="29" t="s">
        <v>16</v>
      </c>
      <c r="C6" s="30" t="s">
        <v>2</v>
      </c>
      <c r="D6" s="29" t="s">
        <v>3</v>
      </c>
      <c r="E6" s="31" t="s">
        <v>4</v>
      </c>
      <c r="F6" s="31"/>
      <c r="G6" s="31"/>
      <c r="H6" s="31"/>
      <c r="I6" s="31"/>
      <c r="J6" s="32" t="s">
        <v>5</v>
      </c>
      <c r="K6" s="32"/>
      <c r="L6" s="32"/>
      <c r="M6" s="31" t="s">
        <v>6</v>
      </c>
      <c r="N6" s="31"/>
    </row>
    <row r="7" spans="1:15" ht="154.5" customHeight="1" x14ac:dyDescent="0.25">
      <c r="A7" s="28"/>
      <c r="B7" s="29"/>
      <c r="C7" s="30"/>
      <c r="D7" s="29"/>
      <c r="E7" s="5" t="s">
        <v>22</v>
      </c>
      <c r="F7" s="5" t="s">
        <v>23</v>
      </c>
      <c r="G7" s="5" t="s">
        <v>24</v>
      </c>
      <c r="H7" s="6" t="s">
        <v>18</v>
      </c>
      <c r="I7" s="6" t="s">
        <v>7</v>
      </c>
      <c r="J7" s="7" t="s">
        <v>8</v>
      </c>
      <c r="K7" s="6" t="s">
        <v>9</v>
      </c>
      <c r="L7" s="6" t="s">
        <v>19</v>
      </c>
      <c r="M7" s="8" t="s">
        <v>10</v>
      </c>
      <c r="N7" s="7" t="s">
        <v>14</v>
      </c>
    </row>
    <row r="8" spans="1:15" ht="36" customHeight="1" x14ac:dyDescent="0.25">
      <c r="A8" s="12">
        <v>1</v>
      </c>
      <c r="B8" s="9" t="s">
        <v>26</v>
      </c>
      <c r="C8" s="14" t="s">
        <v>21</v>
      </c>
      <c r="D8" s="13">
        <v>1</v>
      </c>
      <c r="E8" s="5">
        <v>7881</v>
      </c>
      <c r="F8" s="5">
        <v>8000</v>
      </c>
      <c r="G8" s="5">
        <v>8220</v>
      </c>
      <c r="H8" s="13"/>
      <c r="I8" s="13"/>
      <c r="J8" s="15">
        <f>AVERAGE(E8:G8)</f>
        <v>8033.666666666667</v>
      </c>
      <c r="K8" s="15">
        <f t="shared" ref="K8" si="0">SQRT(((SUM((POWER(G8-J8,2)),(POWER(F8-J8,2)),(POWER(E8-J8,2)),)/(COLUMNS(E8:G8)-1))))</f>
        <v>171.98934075498207</v>
      </c>
      <c r="L8" s="15">
        <f>K8/J8*100</f>
        <v>2.140857318223087</v>
      </c>
      <c r="M8" s="10">
        <f t="shared" ref="M8" si="1">N8*D8</f>
        <v>7881</v>
      </c>
      <c r="N8" s="10">
        <f t="shared" ref="N8" si="2">MIN(E8,F8,G8)</f>
        <v>7881</v>
      </c>
      <c r="O8" s="4"/>
    </row>
    <row r="9" spans="1:15" ht="36" customHeight="1" x14ac:dyDescent="0.25">
      <c r="A9" s="12">
        <v>2</v>
      </c>
      <c r="B9" s="9" t="s">
        <v>25</v>
      </c>
      <c r="C9" s="14" t="s">
        <v>21</v>
      </c>
      <c r="D9" s="13">
        <v>1</v>
      </c>
      <c r="E9" s="5">
        <v>2100</v>
      </c>
      <c r="F9" s="5">
        <v>2990</v>
      </c>
      <c r="G9" s="5">
        <v>2466</v>
      </c>
      <c r="H9" s="13"/>
      <c r="I9" s="13"/>
      <c r="J9" s="15">
        <f t="shared" ref="J9" si="3">AVERAGE(E9:G9)</f>
        <v>2518.6666666666665</v>
      </c>
      <c r="K9" s="15">
        <f t="shared" ref="K9" si="4">SQRT(((SUM((POWER(G9-J9,2)),(POWER(F9-J9,2)),(POWER(E9-J9,2)),)/(COLUMNS(E9:G9)-1))))</f>
        <v>447.33134624496563</v>
      </c>
      <c r="L9" s="16">
        <f t="shared" ref="L9" si="5">K9/J9*100</f>
        <v>17.76064106319345</v>
      </c>
      <c r="M9" s="10">
        <f t="shared" ref="M9" si="6">N9*D9</f>
        <v>2100</v>
      </c>
      <c r="N9" s="10">
        <f t="shared" ref="N9" si="7">MIN(E9,F9,G9)</f>
        <v>2100</v>
      </c>
      <c r="O9" s="4"/>
    </row>
    <row r="10" spans="1:15" x14ac:dyDescent="0.25">
      <c r="A10" s="23" t="s">
        <v>11</v>
      </c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6"/>
      <c r="M10" s="11">
        <f>SUM(M8:M9)</f>
        <v>9981</v>
      </c>
      <c r="N10" s="10"/>
      <c r="O10" s="4"/>
    </row>
  </sheetData>
  <mergeCells count="15">
    <mergeCell ref="A10:L10"/>
    <mergeCell ref="A5:N5"/>
    <mergeCell ref="A6:A7"/>
    <mergeCell ref="B6:B7"/>
    <mergeCell ref="C6:C7"/>
    <mergeCell ref="D6:D7"/>
    <mergeCell ref="E6:I6"/>
    <mergeCell ref="J6:L6"/>
    <mergeCell ref="M6:N6"/>
    <mergeCell ref="A1:N1"/>
    <mergeCell ref="A2:N2"/>
    <mergeCell ref="A3:J3"/>
    <mergeCell ref="K3:N3"/>
    <mergeCell ref="A4:J4"/>
    <mergeCell ref="K4:N4"/>
  </mergeCells>
  <pageMargins left="0.7" right="0.7" top="0.75" bottom="0.7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2026-10-13T08:26:00Z</dcterms:modified>
</cp:coreProperties>
</file>