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ТОРГИ 2026\ЗАКУПКИ В ЕАТ\44-ФЗ\39\Лот 0137 Поставка спецодежды\"/>
    </mc:Choice>
  </mc:AlternateContent>
  <bookViews>
    <workbookView xWindow="675" yWindow="675" windowWidth="15000" windowHeight="1104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9" i="1" l="1"/>
  <c r="G12" i="1"/>
  <c r="G15" i="1"/>
  <c r="G18" i="1"/>
  <c r="G21" i="1"/>
  <c r="G24" i="1"/>
  <c r="G27" i="1"/>
  <c r="G30" i="1"/>
  <c r="G33" i="1"/>
  <c r="G36" i="1"/>
  <c r="G39" i="1"/>
  <c r="G42" i="1"/>
  <c r="G45" i="1"/>
  <c r="G48" i="1"/>
  <c r="G51" i="1"/>
  <c r="G54" i="1"/>
  <c r="G57" i="1"/>
  <c r="G60" i="1"/>
  <c r="G63" i="1"/>
  <c r="G66" i="1"/>
  <c r="G69" i="1"/>
  <c r="G72" i="1"/>
  <c r="G75" i="1"/>
  <c r="G78" i="1"/>
  <c r="G81" i="1"/>
  <c r="G84" i="1"/>
  <c r="G87" i="1"/>
  <c r="G90" i="1"/>
  <c r="G93" i="1"/>
  <c r="G96" i="1"/>
  <c r="G99" i="1"/>
  <c r="G102" i="1"/>
  <c r="G105" i="1"/>
  <c r="G108" i="1"/>
  <c r="G111" i="1"/>
  <c r="G114" i="1"/>
  <c r="G117" i="1"/>
  <c r="G6" i="1"/>
  <c r="J48" i="1" l="1"/>
  <c r="J54" i="1"/>
  <c r="J57" i="1"/>
  <c r="J72" i="1"/>
  <c r="H9" i="1"/>
  <c r="J9" i="1" s="1"/>
  <c r="H12" i="1"/>
  <c r="J12" i="1" s="1"/>
  <c r="H15" i="1"/>
  <c r="J15" i="1" s="1"/>
  <c r="H18" i="1"/>
  <c r="J18" i="1" s="1"/>
  <c r="H21" i="1"/>
  <c r="J21" i="1" s="1"/>
  <c r="H24" i="1"/>
  <c r="J24" i="1" s="1"/>
  <c r="H27" i="1"/>
  <c r="J27" i="1" s="1"/>
  <c r="H30" i="1"/>
  <c r="J30" i="1" s="1"/>
  <c r="H33" i="1"/>
  <c r="J33" i="1" s="1"/>
  <c r="H36" i="1"/>
  <c r="J36" i="1" s="1"/>
  <c r="H39" i="1"/>
  <c r="J39" i="1" s="1"/>
  <c r="H42" i="1"/>
  <c r="J42" i="1" s="1"/>
  <c r="H45" i="1"/>
  <c r="J45" i="1" s="1"/>
  <c r="H48" i="1"/>
  <c r="H51" i="1"/>
  <c r="J51" i="1" s="1"/>
  <c r="H54" i="1"/>
  <c r="H57" i="1"/>
  <c r="H60" i="1"/>
  <c r="J60" i="1" s="1"/>
  <c r="H63" i="1"/>
  <c r="J63" i="1" s="1"/>
  <c r="H66" i="1"/>
  <c r="J66" i="1" s="1"/>
  <c r="H69" i="1"/>
  <c r="J69" i="1" s="1"/>
  <c r="H72" i="1"/>
  <c r="H75" i="1"/>
  <c r="J75" i="1" s="1"/>
  <c r="H78" i="1"/>
  <c r="J78" i="1" s="1"/>
  <c r="H81" i="1"/>
  <c r="J81" i="1" s="1"/>
  <c r="H84" i="1"/>
  <c r="J84" i="1" s="1"/>
  <c r="H87" i="1"/>
  <c r="J87" i="1" s="1"/>
  <c r="H90" i="1"/>
  <c r="J90" i="1" s="1"/>
  <c r="H93" i="1"/>
  <c r="J93" i="1" s="1"/>
  <c r="H96" i="1"/>
  <c r="J96" i="1" s="1"/>
  <c r="H99" i="1"/>
  <c r="J99" i="1" s="1"/>
  <c r="H102" i="1"/>
  <c r="J102" i="1" s="1"/>
  <c r="H105" i="1"/>
  <c r="J105" i="1" s="1"/>
  <c r="H108" i="1"/>
  <c r="J108" i="1" s="1"/>
  <c r="H111" i="1"/>
  <c r="J111" i="1" s="1"/>
  <c r="H114" i="1"/>
  <c r="J114" i="1" s="1"/>
  <c r="H117" i="1"/>
  <c r="J117" i="1" s="1"/>
  <c r="H6" i="1" l="1"/>
  <c r="K9" i="1" l="1"/>
  <c r="K12" i="1"/>
  <c r="K15" i="1"/>
  <c r="K18" i="1"/>
  <c r="K21" i="1"/>
  <c r="K24" i="1"/>
  <c r="K27" i="1"/>
  <c r="K30" i="1"/>
  <c r="K33" i="1"/>
  <c r="K36" i="1"/>
  <c r="K39" i="1"/>
  <c r="K42" i="1"/>
  <c r="K45" i="1"/>
  <c r="K48" i="1"/>
  <c r="K51" i="1"/>
  <c r="K54" i="1"/>
  <c r="K57" i="1"/>
  <c r="K60" i="1"/>
  <c r="K63" i="1"/>
  <c r="K66" i="1"/>
  <c r="K69" i="1"/>
  <c r="K72" i="1"/>
  <c r="K75" i="1"/>
  <c r="K78" i="1"/>
  <c r="K81" i="1"/>
  <c r="K84" i="1"/>
  <c r="K87" i="1"/>
  <c r="K90" i="1"/>
  <c r="K93" i="1"/>
  <c r="K96" i="1"/>
  <c r="K99" i="1"/>
  <c r="K102" i="1"/>
  <c r="K105" i="1"/>
  <c r="K108" i="1"/>
  <c r="K111" i="1"/>
  <c r="K114" i="1"/>
  <c r="K117" i="1"/>
  <c r="I12" i="1"/>
  <c r="I15" i="1"/>
  <c r="I21" i="1"/>
  <c r="I24" i="1"/>
  <c r="I30" i="1"/>
  <c r="I33" i="1"/>
  <c r="I39" i="1"/>
  <c r="I48" i="1"/>
  <c r="I63" i="1"/>
  <c r="I66" i="1"/>
  <c r="I72" i="1"/>
  <c r="I75" i="1"/>
  <c r="I81" i="1"/>
  <c r="I105" i="1"/>
  <c r="I108" i="1"/>
  <c r="I111" i="1"/>
  <c r="I6" i="1"/>
  <c r="K6" i="1"/>
  <c r="I90" i="1"/>
  <c r="I18" i="1"/>
  <c r="I87" i="1"/>
  <c r="I78" i="1"/>
  <c r="I42" i="1"/>
  <c r="I114" i="1"/>
  <c r="I27" i="1"/>
  <c r="I99" i="1"/>
  <c r="I102" i="1"/>
  <c r="I54" i="1"/>
  <c r="I51" i="1"/>
  <c r="I96" i="1"/>
  <c r="I69" i="1"/>
  <c r="I45" i="1"/>
  <c r="I84" i="1"/>
  <c r="I60" i="1"/>
  <c r="I36" i="1"/>
  <c r="I57" i="1"/>
  <c r="I9" i="1"/>
  <c r="J6" i="1"/>
  <c r="I93" i="1"/>
  <c r="I117" i="1"/>
  <c r="J120" i="1" l="1"/>
</calcChain>
</file>

<file path=xl/sharedStrings.xml><?xml version="1.0" encoding="utf-8"?>
<sst xmlns="http://schemas.openxmlformats.org/spreadsheetml/2006/main" count="205" uniqueCount="24">
  <si>
    <t>Цена за единицу ценового предложения (руб.)</t>
  </si>
  <si>
    <t>требуемое количество</t>
  </si>
  <si>
    <t>Ед.изм.по ОКЕи</t>
  </si>
  <si>
    <t>ценновые предложения</t>
  </si>
  <si>
    <t>НМЦК за единицу (руб)</t>
  </si>
  <si>
    <t>Наименование товара</t>
  </si>
  <si>
    <t>шт</t>
  </si>
  <si>
    <t>ИТОГО:</t>
  </si>
  <si>
    <t>НМЦК рын с учетом кол-ва (руб)</t>
  </si>
  <si>
    <t>НМЦК рын за единицу  (руб.)</t>
  </si>
  <si>
    <t>НМЦКс учетом кол-ва (руб)</t>
  </si>
  <si>
    <t>Обоснование начальной (максимальной) цены гражданско-правового договора бюджетного учреждения / договора с единственным поставщиком (подрядчиком, исполнителем)</t>
  </si>
  <si>
    <t xml:space="preserve">Использованный метод определения начальной (максимальной) цены гражданско-правового договора бюджетного учреждения / договора с единственным поставщиком (подрядчиком, исполнителем) (НМЦК): метод сопоставимых рыночных цен (анализа рынка)
Обоснование выбранного метода определения НМЦК: метод сопоставимых рыночных цен (анализа рынка) является приоритетным для определения и обоснования НМЦК в соответствии с ч. 6 ст. 22 Закона о контрактной системе   </t>
  </si>
  <si>
    <t>Наименование закупки: поставка спецодежды</t>
  </si>
  <si>
    <t>Спецодежда мужская</t>
  </si>
  <si>
    <t>первое  предложение № б/н от 10.09.2026</t>
  </si>
  <si>
    <t>третье предложение №845 от 10.09.2026</t>
  </si>
  <si>
    <t>Спецодежда женская</t>
  </si>
  <si>
    <t>Kоэффициент вариации (%)</t>
  </si>
  <si>
    <r>
      <t xml:space="preserve">НМЦК гражданско-правового договора бюджетного учреждения в соответствии с выделенными лимитами бюджетных обязательств составляет </t>
    </r>
    <r>
      <rPr>
        <b/>
        <sz val="12"/>
        <rFont val="Times New Roman"/>
        <family val="1"/>
        <charset val="204"/>
      </rPr>
      <t xml:space="preserve"> 252 143 </t>
    </r>
    <r>
      <rPr>
        <sz val="12"/>
        <rFont val="Times New Roman"/>
        <family val="1"/>
        <charset val="204"/>
      </rPr>
      <t xml:space="preserve">(Двести пятьдесят две тысячи сто сорок три) руб. </t>
    </r>
    <r>
      <rPr>
        <b/>
        <sz val="12"/>
        <rFont val="Times New Roman"/>
        <family val="1"/>
        <charset val="204"/>
      </rPr>
      <t>81</t>
    </r>
    <r>
      <rPr>
        <sz val="12"/>
        <rFont val="Times New Roman"/>
        <family val="1"/>
        <charset val="204"/>
      </rPr>
      <t xml:space="preserve"> коп., в том числе НДС 22%</t>
    </r>
    <r>
      <rPr>
        <b/>
        <sz val="12"/>
        <rFont val="Times New Roman"/>
        <family val="1"/>
        <charset val="204"/>
      </rPr>
      <t xml:space="preserve"> 45 468 </t>
    </r>
    <r>
      <rPr>
        <sz val="12"/>
        <rFont val="Times New Roman"/>
        <family val="1"/>
        <charset val="204"/>
      </rPr>
      <t xml:space="preserve">(Сорок пять тысяч четыреста шестьдесят восемь) руб. </t>
    </r>
    <r>
      <rPr>
        <b/>
        <sz val="12"/>
        <rFont val="Times New Roman"/>
        <family val="1"/>
        <charset val="204"/>
      </rPr>
      <t>56</t>
    </r>
    <r>
      <rPr>
        <sz val="12"/>
        <rFont val="Times New Roman"/>
        <family val="1"/>
        <charset val="204"/>
      </rPr>
      <t xml:space="preserve"> коп.</t>
    </r>
  </si>
  <si>
    <t>Халат производственный</t>
  </si>
  <si>
    <t xml:space="preserve">Фартук профессиональный </t>
  </si>
  <si>
    <t>второе предложение №  23674321 от 01.10.2026</t>
  </si>
  <si>
    <t>Комплект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</si>
</sst>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justify"/>
    </xf>
    <xf numFmtId="0" fontId="0" fillId="0" borderId="0" xfId="0" applyFill="1" applyAlignment="1"/>
    <xf numFmtId="0" fontId="2" fillId="0" borderId="0" xfId="0" applyFont="1" applyFill="1" applyBorder="1"/>
    <xf numFmtId="0" fontId="4" fillId="0" borderId="0" xfId="0" applyFont="1" applyFill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4" fontId="6" fillId="0" borderId="0" xfId="0" applyNumberFormat="1" applyFont="1" applyFill="1"/>
    <xf numFmtId="0" fontId="5" fillId="0" borderId="0" xfId="0" applyFont="1" applyFill="1" applyAlignment="1">
      <alignment horizontal="center" vertical="center" wrapText="1"/>
    </xf>
    <xf numFmtId="4" fontId="8" fillId="0" borderId="0" xfId="0" applyNumberFormat="1" applyFont="1" applyFill="1"/>
    <xf numFmtId="164" fontId="5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0" xfId="0" applyNumberFormat="1" applyFont="1" applyFill="1"/>
    <xf numFmtId="4" fontId="3" fillId="0" borderId="0" xfId="0" applyNumberFormat="1" applyFont="1" applyFill="1"/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/>
    <xf numFmtId="4" fontId="0" fillId="0" borderId="0" xfId="0" applyNumberFormat="1" applyFill="1"/>
    <xf numFmtId="2" fontId="4" fillId="0" borderId="1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2" fontId="5" fillId="0" borderId="0" xfId="0" applyNumberFormat="1" applyFont="1" applyFill="1" applyAlignment="1">
      <alignment horizontal="center" vertical="center" wrapText="1"/>
    </xf>
    <xf numFmtId="2" fontId="2" fillId="0" borderId="0" xfId="0" applyNumberFormat="1" applyFont="1" applyFill="1" applyBorder="1"/>
    <xf numFmtId="2" fontId="0" fillId="0" borderId="0" xfId="0" applyNumberFormat="1" applyFill="1"/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10" fontId="3" fillId="0" borderId="4" xfId="0" applyNumberFormat="1" applyFont="1" applyFill="1" applyBorder="1" applyAlignment="1">
      <alignment horizontal="center" vertical="center" wrapText="1"/>
    </xf>
    <xf numFmtId="10" fontId="3" fillId="0" borderId="5" xfId="0" applyNumberFormat="1" applyFont="1" applyFill="1" applyBorder="1" applyAlignment="1">
      <alignment horizontal="center" vertical="center" wrapText="1"/>
    </xf>
    <xf numFmtId="10" fontId="3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justify"/>
    </xf>
    <xf numFmtId="0" fontId="5" fillId="0" borderId="0" xfId="0" applyFont="1" applyFill="1" applyAlignment="1">
      <alignment horizontal="justify"/>
    </xf>
    <xf numFmtId="0" fontId="5" fillId="0" borderId="0" xfId="0" applyFont="1" applyFill="1" applyAlignment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3" fillId="0" borderId="9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144"/>
  <sheetViews>
    <sheetView tabSelected="1" topLeftCell="A88" zoomScaleNormal="100" workbookViewId="0">
      <selection activeCell="T5" sqref="T5"/>
    </sheetView>
  </sheetViews>
  <sheetFormatPr defaultRowHeight="15" x14ac:dyDescent="0.2"/>
  <cols>
    <col min="1" max="1" width="9.140625" style="30"/>
    <col min="2" max="2" width="18.140625" style="1" customWidth="1"/>
    <col min="3" max="3" width="12.5703125" style="1" customWidth="1"/>
    <col min="4" max="4" width="7.42578125" style="1" customWidth="1"/>
    <col min="5" max="5" width="45.28515625" style="1" customWidth="1"/>
    <col min="6" max="6" width="14" style="1" customWidth="1"/>
    <col min="7" max="7" width="10.7109375" style="29" customWidth="1"/>
    <col min="8" max="8" width="16.28515625" style="24" customWidth="1"/>
    <col min="9" max="9" width="13.85546875" style="1" customWidth="1"/>
    <col min="10" max="10" width="17.85546875" style="1" customWidth="1"/>
    <col min="11" max="11" width="16.7109375" style="1" customWidth="1"/>
    <col min="12" max="16384" width="9.140625" style="1"/>
  </cols>
  <sheetData>
    <row r="2" spans="1:38" ht="30" customHeight="1" x14ac:dyDescent="0.25">
      <c r="B2" s="51" t="s">
        <v>11</v>
      </c>
      <c r="C2" s="51"/>
      <c r="D2" s="51"/>
      <c r="E2" s="51"/>
      <c r="F2" s="51"/>
      <c r="G2" s="51"/>
      <c r="H2" s="51"/>
      <c r="I2" s="51"/>
      <c r="J2" s="51"/>
      <c r="K2" s="51"/>
    </row>
    <row r="3" spans="1:38" ht="15.75" x14ac:dyDescent="0.25">
      <c r="B3" s="6"/>
      <c r="C3" s="6"/>
      <c r="D3" s="52" t="s">
        <v>13</v>
      </c>
      <c r="E3" s="52"/>
      <c r="F3" s="52"/>
      <c r="G3" s="52"/>
      <c r="H3" s="52"/>
      <c r="I3" s="6"/>
      <c r="J3" s="6"/>
      <c r="K3" s="6"/>
      <c r="L3" s="15"/>
      <c r="M3" s="15"/>
    </row>
    <row r="4" spans="1:38" ht="75" customHeight="1" x14ac:dyDescent="0.25">
      <c r="B4" s="53" t="s">
        <v>12</v>
      </c>
      <c r="C4" s="53"/>
      <c r="D4" s="54"/>
      <c r="E4" s="54"/>
      <c r="F4" s="54"/>
      <c r="G4" s="54"/>
      <c r="H4" s="54"/>
      <c r="I4" s="54"/>
      <c r="J4" s="6"/>
      <c r="K4" s="6"/>
      <c r="L4" s="15"/>
      <c r="M4" s="15"/>
    </row>
    <row r="5" spans="1:38" ht="69" customHeight="1" x14ac:dyDescent="0.2">
      <c r="A5" s="31"/>
      <c r="B5" s="12" t="s">
        <v>5</v>
      </c>
      <c r="C5" s="7" t="s">
        <v>1</v>
      </c>
      <c r="D5" s="7" t="s">
        <v>2</v>
      </c>
      <c r="E5" s="16" t="s">
        <v>3</v>
      </c>
      <c r="F5" s="7" t="s">
        <v>0</v>
      </c>
      <c r="G5" s="25" t="s">
        <v>9</v>
      </c>
      <c r="H5" s="17" t="s">
        <v>8</v>
      </c>
      <c r="I5" s="18" t="s">
        <v>4</v>
      </c>
      <c r="J5" s="18" t="s">
        <v>10</v>
      </c>
      <c r="K5" s="18" t="s">
        <v>18</v>
      </c>
      <c r="L5" s="4"/>
      <c r="M5" s="4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</row>
    <row r="6" spans="1:38" ht="31.5" customHeight="1" x14ac:dyDescent="0.2">
      <c r="A6" s="55">
        <v>1</v>
      </c>
      <c r="B6" s="32" t="s">
        <v>14</v>
      </c>
      <c r="C6" s="35">
        <v>1</v>
      </c>
      <c r="D6" s="35" t="s">
        <v>23</v>
      </c>
      <c r="E6" s="20" t="s">
        <v>15</v>
      </c>
      <c r="F6" s="21">
        <v>3578.49</v>
      </c>
      <c r="G6" s="38">
        <f>ROUND((F6+F7+F8)/3,2)</f>
        <v>3436.23</v>
      </c>
      <c r="H6" s="41">
        <f t="shared" ref="H6:H69" si="0">G6*C6</f>
        <v>3436.23</v>
      </c>
      <c r="I6" s="41">
        <f>G6</f>
        <v>3436.23</v>
      </c>
      <c r="J6" s="41">
        <f>H6</f>
        <v>3436.23</v>
      </c>
      <c r="K6" s="44">
        <f>_xlfn.STDEV.S(F6:F8)/AVERAGE(F6:F8)</f>
        <v>4.3081753256045054E-2</v>
      </c>
      <c r="L6" s="58"/>
      <c r="M6" s="4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</row>
    <row r="7" spans="1:38" ht="30.75" customHeight="1" x14ac:dyDescent="0.2">
      <c r="A7" s="56"/>
      <c r="B7" s="33"/>
      <c r="C7" s="36"/>
      <c r="D7" s="36"/>
      <c r="E7" s="20" t="s">
        <v>22</v>
      </c>
      <c r="F7" s="21">
        <v>3283.02</v>
      </c>
      <c r="G7" s="39"/>
      <c r="H7" s="42"/>
      <c r="I7" s="42"/>
      <c r="J7" s="42"/>
      <c r="K7" s="45"/>
      <c r="L7" s="58"/>
      <c r="M7" s="4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</row>
    <row r="8" spans="1:38" ht="30.75" customHeight="1" x14ac:dyDescent="0.2">
      <c r="A8" s="57"/>
      <c r="B8" s="34"/>
      <c r="C8" s="37"/>
      <c r="D8" s="37"/>
      <c r="E8" s="20" t="s">
        <v>16</v>
      </c>
      <c r="F8" s="21">
        <v>3447.17</v>
      </c>
      <c r="G8" s="40"/>
      <c r="H8" s="43"/>
      <c r="I8" s="43"/>
      <c r="J8" s="43"/>
      <c r="K8" s="46"/>
      <c r="L8" s="58"/>
      <c r="M8" s="4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</row>
    <row r="9" spans="1:38" ht="31.5" customHeight="1" x14ac:dyDescent="0.2">
      <c r="A9" s="55">
        <v>2</v>
      </c>
      <c r="B9" s="32" t="s">
        <v>14</v>
      </c>
      <c r="C9" s="35">
        <v>2</v>
      </c>
      <c r="D9" s="35" t="s">
        <v>23</v>
      </c>
      <c r="E9" s="20" t="s">
        <v>15</v>
      </c>
      <c r="F9" s="21">
        <v>3578.49</v>
      </c>
      <c r="G9" s="38">
        <f t="shared" ref="G9" si="1">ROUND((F9+F10+F11)/3,2)</f>
        <v>3436.23</v>
      </c>
      <c r="H9" s="41">
        <f t="shared" si="0"/>
        <v>6872.46</v>
      </c>
      <c r="I9" s="41">
        <f>G9</f>
        <v>3436.23</v>
      </c>
      <c r="J9" s="41">
        <f t="shared" ref="J9" si="2">H9</f>
        <v>6872.46</v>
      </c>
      <c r="K9" s="44">
        <f>_xlfn.STDEV.S(F9:F11)/AVERAGE(F9:F11)</f>
        <v>4.3081753256045054E-2</v>
      </c>
      <c r="L9" s="58"/>
      <c r="M9" s="4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</row>
    <row r="10" spans="1:38" ht="30.75" customHeight="1" x14ac:dyDescent="0.2">
      <c r="A10" s="56"/>
      <c r="B10" s="33"/>
      <c r="C10" s="36"/>
      <c r="D10" s="36"/>
      <c r="E10" s="20" t="s">
        <v>22</v>
      </c>
      <c r="F10" s="21">
        <v>3283.02</v>
      </c>
      <c r="G10" s="39"/>
      <c r="H10" s="42"/>
      <c r="I10" s="42"/>
      <c r="J10" s="42"/>
      <c r="K10" s="45"/>
      <c r="L10" s="58"/>
      <c r="M10" s="4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</row>
    <row r="11" spans="1:38" ht="30.75" customHeight="1" x14ac:dyDescent="0.2">
      <c r="A11" s="57"/>
      <c r="B11" s="34"/>
      <c r="C11" s="37"/>
      <c r="D11" s="37"/>
      <c r="E11" s="20" t="s">
        <v>16</v>
      </c>
      <c r="F11" s="21">
        <v>3447.17</v>
      </c>
      <c r="G11" s="40"/>
      <c r="H11" s="43"/>
      <c r="I11" s="43"/>
      <c r="J11" s="43"/>
      <c r="K11" s="46"/>
      <c r="L11" s="58"/>
      <c r="M11" s="4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</row>
    <row r="12" spans="1:38" ht="31.5" customHeight="1" x14ac:dyDescent="0.2">
      <c r="A12" s="55">
        <v>3</v>
      </c>
      <c r="B12" s="32" t="s">
        <v>14</v>
      </c>
      <c r="C12" s="35">
        <v>8</v>
      </c>
      <c r="D12" s="35" t="s">
        <v>23</v>
      </c>
      <c r="E12" s="20" t="s">
        <v>15</v>
      </c>
      <c r="F12" s="21">
        <v>3578.49</v>
      </c>
      <c r="G12" s="38">
        <f t="shared" ref="G12" si="3">ROUND((F12+F13+F14)/3,2)</f>
        <v>3436.23</v>
      </c>
      <c r="H12" s="41">
        <f t="shared" si="0"/>
        <v>27489.84</v>
      </c>
      <c r="I12" s="41">
        <f>G12</f>
        <v>3436.23</v>
      </c>
      <c r="J12" s="41">
        <f t="shared" ref="J12" si="4">H12</f>
        <v>27489.84</v>
      </c>
      <c r="K12" s="44">
        <f>_xlfn.STDEV.S(F12:F14)/AVERAGE(F12:F14)</f>
        <v>4.3081753256045054E-2</v>
      </c>
      <c r="L12" s="58"/>
      <c r="M12" s="4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</row>
    <row r="13" spans="1:38" ht="30.75" customHeight="1" x14ac:dyDescent="0.2">
      <c r="A13" s="56"/>
      <c r="B13" s="33"/>
      <c r="C13" s="36"/>
      <c r="D13" s="36"/>
      <c r="E13" s="20" t="s">
        <v>22</v>
      </c>
      <c r="F13" s="21">
        <v>3283.02</v>
      </c>
      <c r="G13" s="39"/>
      <c r="H13" s="42"/>
      <c r="I13" s="42"/>
      <c r="J13" s="42"/>
      <c r="K13" s="45"/>
      <c r="L13" s="58"/>
      <c r="M13" s="4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</row>
    <row r="14" spans="1:38" ht="30.75" customHeight="1" x14ac:dyDescent="0.2">
      <c r="A14" s="57"/>
      <c r="B14" s="34"/>
      <c r="C14" s="37"/>
      <c r="D14" s="37"/>
      <c r="E14" s="20" t="s">
        <v>16</v>
      </c>
      <c r="F14" s="21">
        <v>3447.17</v>
      </c>
      <c r="G14" s="40"/>
      <c r="H14" s="43"/>
      <c r="I14" s="43"/>
      <c r="J14" s="43"/>
      <c r="K14" s="46"/>
      <c r="L14" s="58"/>
      <c r="M14" s="4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</row>
    <row r="15" spans="1:38" ht="31.5" customHeight="1" x14ac:dyDescent="0.2">
      <c r="A15" s="55">
        <v>4</v>
      </c>
      <c r="B15" s="32" t="s">
        <v>14</v>
      </c>
      <c r="C15" s="35">
        <v>1</v>
      </c>
      <c r="D15" s="35" t="s">
        <v>23</v>
      </c>
      <c r="E15" s="20" t="s">
        <v>15</v>
      </c>
      <c r="F15" s="21">
        <v>3578.49</v>
      </c>
      <c r="G15" s="38">
        <f t="shared" ref="G15" si="5">ROUND((F15+F16+F17)/3,2)</f>
        <v>3436.23</v>
      </c>
      <c r="H15" s="41">
        <f t="shared" si="0"/>
        <v>3436.23</v>
      </c>
      <c r="I15" s="41">
        <f>G15</f>
        <v>3436.23</v>
      </c>
      <c r="J15" s="41">
        <f t="shared" ref="J15" si="6">H15</f>
        <v>3436.23</v>
      </c>
      <c r="K15" s="44">
        <f>_xlfn.STDEV.S(F15:F17)/AVERAGE(F15:F17)</f>
        <v>4.3081753256045054E-2</v>
      </c>
      <c r="L15" s="58"/>
      <c r="M15" s="4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</row>
    <row r="16" spans="1:38" ht="30.75" customHeight="1" x14ac:dyDescent="0.2">
      <c r="A16" s="56"/>
      <c r="B16" s="33"/>
      <c r="C16" s="36"/>
      <c r="D16" s="36"/>
      <c r="E16" s="20" t="s">
        <v>22</v>
      </c>
      <c r="F16" s="21">
        <v>3283.02</v>
      </c>
      <c r="G16" s="39"/>
      <c r="H16" s="42"/>
      <c r="I16" s="42"/>
      <c r="J16" s="42"/>
      <c r="K16" s="45"/>
      <c r="L16" s="58"/>
      <c r="M16" s="4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</row>
    <row r="17" spans="1:38" ht="30.75" customHeight="1" x14ac:dyDescent="0.2">
      <c r="A17" s="57"/>
      <c r="B17" s="34"/>
      <c r="C17" s="37"/>
      <c r="D17" s="37"/>
      <c r="E17" s="20" t="s">
        <v>16</v>
      </c>
      <c r="F17" s="21">
        <v>3447.17</v>
      </c>
      <c r="G17" s="40"/>
      <c r="H17" s="43"/>
      <c r="I17" s="43"/>
      <c r="J17" s="43"/>
      <c r="K17" s="46"/>
      <c r="L17" s="58"/>
      <c r="M17" s="4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</row>
    <row r="18" spans="1:38" ht="31.5" customHeight="1" x14ac:dyDescent="0.2">
      <c r="A18" s="55">
        <v>5</v>
      </c>
      <c r="B18" s="32" t="s">
        <v>14</v>
      </c>
      <c r="C18" s="35">
        <v>7</v>
      </c>
      <c r="D18" s="35" t="s">
        <v>23</v>
      </c>
      <c r="E18" s="20" t="s">
        <v>15</v>
      </c>
      <c r="F18" s="21">
        <v>3578.49</v>
      </c>
      <c r="G18" s="38">
        <f t="shared" ref="G18" si="7">ROUND((F18+F19+F20)/3,2)</f>
        <v>3436.23</v>
      </c>
      <c r="H18" s="41">
        <f t="shared" si="0"/>
        <v>24053.61</v>
      </c>
      <c r="I18" s="41">
        <f>G18</f>
        <v>3436.23</v>
      </c>
      <c r="J18" s="41">
        <f t="shared" ref="J18" si="8">H18</f>
        <v>24053.61</v>
      </c>
      <c r="K18" s="44">
        <f>_xlfn.STDEV.S(F18:F20)/AVERAGE(F18:F20)</f>
        <v>4.3081753256045054E-2</v>
      </c>
      <c r="L18" s="58"/>
      <c r="M18" s="4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</row>
    <row r="19" spans="1:38" ht="30.75" customHeight="1" x14ac:dyDescent="0.2">
      <c r="A19" s="56"/>
      <c r="B19" s="33"/>
      <c r="C19" s="36"/>
      <c r="D19" s="36"/>
      <c r="E19" s="20" t="s">
        <v>22</v>
      </c>
      <c r="F19" s="21">
        <v>3283.02</v>
      </c>
      <c r="G19" s="39"/>
      <c r="H19" s="42"/>
      <c r="I19" s="42"/>
      <c r="J19" s="42"/>
      <c r="K19" s="45"/>
      <c r="L19" s="58"/>
      <c r="M19" s="4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</row>
    <row r="20" spans="1:38" ht="30.75" customHeight="1" x14ac:dyDescent="0.2">
      <c r="A20" s="57"/>
      <c r="B20" s="34"/>
      <c r="C20" s="37"/>
      <c r="D20" s="37"/>
      <c r="E20" s="20" t="s">
        <v>16</v>
      </c>
      <c r="F20" s="21">
        <v>3447.17</v>
      </c>
      <c r="G20" s="40"/>
      <c r="H20" s="43"/>
      <c r="I20" s="43"/>
      <c r="J20" s="43"/>
      <c r="K20" s="46"/>
      <c r="L20" s="58"/>
      <c r="M20" s="4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</row>
    <row r="21" spans="1:38" ht="31.5" customHeight="1" x14ac:dyDescent="0.2">
      <c r="A21" s="55">
        <v>6</v>
      </c>
      <c r="B21" s="32" t="s">
        <v>14</v>
      </c>
      <c r="C21" s="35">
        <v>6</v>
      </c>
      <c r="D21" s="35" t="s">
        <v>23</v>
      </c>
      <c r="E21" s="20" t="s">
        <v>15</v>
      </c>
      <c r="F21" s="21">
        <v>3578.49</v>
      </c>
      <c r="G21" s="38">
        <f t="shared" ref="G21" si="9">ROUND((F21+F22+F23)/3,2)</f>
        <v>3436.23</v>
      </c>
      <c r="H21" s="41">
        <f t="shared" si="0"/>
        <v>20617.38</v>
      </c>
      <c r="I21" s="41">
        <f>G21</f>
        <v>3436.23</v>
      </c>
      <c r="J21" s="41">
        <f t="shared" ref="J21" si="10">H21</f>
        <v>20617.38</v>
      </c>
      <c r="K21" s="44">
        <f>_xlfn.STDEV.S(F21:F23)/AVERAGE(F21:F23)</f>
        <v>4.3081753256045054E-2</v>
      </c>
      <c r="L21" s="58"/>
      <c r="M21" s="4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</row>
    <row r="22" spans="1:38" ht="30.75" customHeight="1" x14ac:dyDescent="0.2">
      <c r="A22" s="56"/>
      <c r="B22" s="33"/>
      <c r="C22" s="36"/>
      <c r="D22" s="36"/>
      <c r="E22" s="20" t="s">
        <v>22</v>
      </c>
      <c r="F22" s="21">
        <v>3283.02</v>
      </c>
      <c r="G22" s="39"/>
      <c r="H22" s="42"/>
      <c r="I22" s="42"/>
      <c r="J22" s="42"/>
      <c r="K22" s="45"/>
      <c r="L22" s="58"/>
      <c r="M22" s="4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</row>
    <row r="23" spans="1:38" ht="30.75" customHeight="1" x14ac:dyDescent="0.2">
      <c r="A23" s="57"/>
      <c r="B23" s="34"/>
      <c r="C23" s="37"/>
      <c r="D23" s="37"/>
      <c r="E23" s="20" t="s">
        <v>16</v>
      </c>
      <c r="F23" s="21">
        <v>3447.17</v>
      </c>
      <c r="G23" s="40"/>
      <c r="H23" s="43"/>
      <c r="I23" s="43"/>
      <c r="J23" s="43"/>
      <c r="K23" s="46"/>
      <c r="L23" s="58"/>
      <c r="M23" s="4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</row>
    <row r="24" spans="1:38" ht="31.5" customHeight="1" x14ac:dyDescent="0.2">
      <c r="A24" s="55">
        <v>7</v>
      </c>
      <c r="B24" s="32" t="s">
        <v>14</v>
      </c>
      <c r="C24" s="35">
        <v>3</v>
      </c>
      <c r="D24" s="35" t="s">
        <v>23</v>
      </c>
      <c r="E24" s="20" t="s">
        <v>15</v>
      </c>
      <c r="F24" s="21">
        <v>3578.49</v>
      </c>
      <c r="G24" s="38">
        <f t="shared" ref="G24" si="11">ROUND((F24+F25+F26)/3,2)</f>
        <v>3436.23</v>
      </c>
      <c r="H24" s="41">
        <f t="shared" si="0"/>
        <v>10308.69</v>
      </c>
      <c r="I24" s="41">
        <f>G24</f>
        <v>3436.23</v>
      </c>
      <c r="J24" s="41">
        <f t="shared" ref="J24" si="12">H24</f>
        <v>10308.69</v>
      </c>
      <c r="K24" s="44">
        <f>_xlfn.STDEV.S(F24:F26)/AVERAGE(F24:F26)</f>
        <v>4.3081753256045054E-2</v>
      </c>
      <c r="L24" s="58"/>
      <c r="M24" s="4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</row>
    <row r="25" spans="1:38" ht="30.75" customHeight="1" x14ac:dyDescent="0.2">
      <c r="A25" s="56"/>
      <c r="B25" s="33"/>
      <c r="C25" s="36"/>
      <c r="D25" s="36"/>
      <c r="E25" s="20" t="s">
        <v>22</v>
      </c>
      <c r="F25" s="21">
        <v>3283.02</v>
      </c>
      <c r="G25" s="39"/>
      <c r="H25" s="42"/>
      <c r="I25" s="42"/>
      <c r="J25" s="42"/>
      <c r="K25" s="45"/>
      <c r="L25" s="58"/>
      <c r="M25" s="4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</row>
    <row r="26" spans="1:38" ht="30.75" customHeight="1" x14ac:dyDescent="0.2">
      <c r="A26" s="57"/>
      <c r="B26" s="34"/>
      <c r="C26" s="37"/>
      <c r="D26" s="37"/>
      <c r="E26" s="20" t="s">
        <v>16</v>
      </c>
      <c r="F26" s="21">
        <v>3447.17</v>
      </c>
      <c r="G26" s="40"/>
      <c r="H26" s="43"/>
      <c r="I26" s="43"/>
      <c r="J26" s="43"/>
      <c r="K26" s="46"/>
      <c r="L26" s="58"/>
      <c r="M26" s="4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</row>
    <row r="27" spans="1:38" ht="31.5" customHeight="1" x14ac:dyDescent="0.2">
      <c r="A27" s="55">
        <v>8</v>
      </c>
      <c r="B27" s="32" t="s">
        <v>14</v>
      </c>
      <c r="C27" s="35">
        <v>7</v>
      </c>
      <c r="D27" s="35" t="s">
        <v>23</v>
      </c>
      <c r="E27" s="20" t="s">
        <v>15</v>
      </c>
      <c r="F27" s="21">
        <v>3578.49</v>
      </c>
      <c r="G27" s="38">
        <f t="shared" ref="G27" si="13">ROUND((F27+F28+F29)/3,2)</f>
        <v>3436.23</v>
      </c>
      <c r="H27" s="41">
        <f t="shared" si="0"/>
        <v>24053.61</v>
      </c>
      <c r="I27" s="41">
        <f>G27</f>
        <v>3436.23</v>
      </c>
      <c r="J27" s="41">
        <f t="shared" ref="J27" si="14">H27</f>
        <v>24053.61</v>
      </c>
      <c r="K27" s="44">
        <f>_xlfn.STDEV.S(F27:F29)/AVERAGE(F27:F29)</f>
        <v>4.3081753256045054E-2</v>
      </c>
      <c r="L27" s="58"/>
      <c r="M27" s="4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</row>
    <row r="28" spans="1:38" ht="30.75" customHeight="1" x14ac:dyDescent="0.2">
      <c r="A28" s="56"/>
      <c r="B28" s="33"/>
      <c r="C28" s="36"/>
      <c r="D28" s="36"/>
      <c r="E28" s="20" t="s">
        <v>22</v>
      </c>
      <c r="F28" s="21">
        <v>3283.02</v>
      </c>
      <c r="G28" s="39"/>
      <c r="H28" s="42"/>
      <c r="I28" s="42"/>
      <c r="J28" s="42"/>
      <c r="K28" s="45"/>
      <c r="L28" s="58"/>
      <c r="M28" s="4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</row>
    <row r="29" spans="1:38" ht="30.75" customHeight="1" x14ac:dyDescent="0.2">
      <c r="A29" s="57"/>
      <c r="B29" s="34"/>
      <c r="C29" s="37"/>
      <c r="D29" s="37"/>
      <c r="E29" s="20" t="s">
        <v>16</v>
      </c>
      <c r="F29" s="21">
        <v>3447.17</v>
      </c>
      <c r="G29" s="40"/>
      <c r="H29" s="43"/>
      <c r="I29" s="43"/>
      <c r="J29" s="43"/>
      <c r="K29" s="46"/>
      <c r="L29" s="58"/>
      <c r="M29" s="4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</row>
    <row r="30" spans="1:38" ht="31.5" customHeight="1" x14ac:dyDescent="0.2">
      <c r="A30" s="55">
        <v>9</v>
      </c>
      <c r="B30" s="32" t="s">
        <v>14</v>
      </c>
      <c r="C30" s="35">
        <v>1</v>
      </c>
      <c r="D30" s="35" t="s">
        <v>23</v>
      </c>
      <c r="E30" s="20" t="s">
        <v>15</v>
      </c>
      <c r="F30" s="21">
        <v>3578.49</v>
      </c>
      <c r="G30" s="38">
        <f t="shared" ref="G30" si="15">ROUND((F30+F31+F32)/3,2)</f>
        <v>3436.23</v>
      </c>
      <c r="H30" s="41">
        <f t="shared" si="0"/>
        <v>3436.23</v>
      </c>
      <c r="I30" s="41">
        <f>G30</f>
        <v>3436.23</v>
      </c>
      <c r="J30" s="41">
        <f t="shared" ref="J30" si="16">H30</f>
        <v>3436.23</v>
      </c>
      <c r="K30" s="44">
        <f>_xlfn.STDEV.S(F30:F32)/AVERAGE(F30:F32)</f>
        <v>4.3081753256045054E-2</v>
      </c>
      <c r="L30" s="58"/>
      <c r="M30" s="4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</row>
    <row r="31" spans="1:38" ht="30.75" customHeight="1" x14ac:dyDescent="0.2">
      <c r="A31" s="56"/>
      <c r="B31" s="33"/>
      <c r="C31" s="36"/>
      <c r="D31" s="36"/>
      <c r="E31" s="20" t="s">
        <v>22</v>
      </c>
      <c r="F31" s="21">
        <v>3283.02</v>
      </c>
      <c r="G31" s="39"/>
      <c r="H31" s="42"/>
      <c r="I31" s="42"/>
      <c r="J31" s="42"/>
      <c r="K31" s="45"/>
      <c r="L31" s="58"/>
      <c r="M31" s="4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</row>
    <row r="32" spans="1:38" ht="30.75" customHeight="1" x14ac:dyDescent="0.2">
      <c r="A32" s="57"/>
      <c r="B32" s="34"/>
      <c r="C32" s="37"/>
      <c r="D32" s="37"/>
      <c r="E32" s="20" t="s">
        <v>16</v>
      </c>
      <c r="F32" s="21">
        <v>3447.17</v>
      </c>
      <c r="G32" s="40"/>
      <c r="H32" s="43"/>
      <c r="I32" s="43"/>
      <c r="J32" s="43"/>
      <c r="K32" s="46"/>
      <c r="L32" s="58"/>
      <c r="M32" s="4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</row>
    <row r="33" spans="1:38" ht="31.5" customHeight="1" x14ac:dyDescent="0.2">
      <c r="A33" s="55">
        <v>10</v>
      </c>
      <c r="B33" s="32" t="s">
        <v>14</v>
      </c>
      <c r="C33" s="35">
        <v>2</v>
      </c>
      <c r="D33" s="35" t="s">
        <v>23</v>
      </c>
      <c r="E33" s="20" t="s">
        <v>15</v>
      </c>
      <c r="F33" s="21">
        <v>3578.49</v>
      </c>
      <c r="G33" s="38">
        <f t="shared" ref="G33" si="17">ROUND((F33+F34+F35)/3,2)</f>
        <v>3436.23</v>
      </c>
      <c r="H33" s="41">
        <f t="shared" si="0"/>
        <v>6872.46</v>
      </c>
      <c r="I33" s="41">
        <f>G33</f>
        <v>3436.23</v>
      </c>
      <c r="J33" s="41">
        <f t="shared" ref="J33" si="18">H33</f>
        <v>6872.46</v>
      </c>
      <c r="K33" s="44">
        <f>_xlfn.STDEV.S(F33:F35)/AVERAGE(F33:F35)</f>
        <v>4.3081753256045054E-2</v>
      </c>
      <c r="L33" s="58"/>
      <c r="M33" s="4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</row>
    <row r="34" spans="1:38" ht="30.75" customHeight="1" x14ac:dyDescent="0.2">
      <c r="A34" s="56"/>
      <c r="B34" s="33"/>
      <c r="C34" s="36"/>
      <c r="D34" s="36"/>
      <c r="E34" s="20" t="s">
        <v>22</v>
      </c>
      <c r="F34" s="21">
        <v>3283.02</v>
      </c>
      <c r="G34" s="39"/>
      <c r="H34" s="42"/>
      <c r="I34" s="42"/>
      <c r="J34" s="42"/>
      <c r="K34" s="45"/>
      <c r="L34" s="58"/>
      <c r="M34" s="4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</row>
    <row r="35" spans="1:38" ht="30.75" customHeight="1" x14ac:dyDescent="0.2">
      <c r="A35" s="57"/>
      <c r="B35" s="34"/>
      <c r="C35" s="37"/>
      <c r="D35" s="37"/>
      <c r="E35" s="20" t="s">
        <v>16</v>
      </c>
      <c r="F35" s="21">
        <v>3447.17</v>
      </c>
      <c r="G35" s="40"/>
      <c r="H35" s="43"/>
      <c r="I35" s="43"/>
      <c r="J35" s="43"/>
      <c r="K35" s="46"/>
      <c r="L35" s="58"/>
      <c r="M35" s="4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</row>
    <row r="36" spans="1:38" ht="31.5" customHeight="1" x14ac:dyDescent="0.2">
      <c r="A36" s="55">
        <v>11</v>
      </c>
      <c r="B36" s="32" t="s">
        <v>14</v>
      </c>
      <c r="C36" s="35">
        <v>1</v>
      </c>
      <c r="D36" s="35" t="s">
        <v>23</v>
      </c>
      <c r="E36" s="20" t="s">
        <v>15</v>
      </c>
      <c r="F36" s="21">
        <v>3578.49</v>
      </c>
      <c r="G36" s="38">
        <f t="shared" ref="G36" si="19">ROUND((F36+F37+F38)/3,2)</f>
        <v>3436.23</v>
      </c>
      <c r="H36" s="41">
        <f t="shared" si="0"/>
        <v>3436.23</v>
      </c>
      <c r="I36" s="41">
        <f>G36</f>
        <v>3436.23</v>
      </c>
      <c r="J36" s="41">
        <f t="shared" ref="J36" si="20">H36</f>
        <v>3436.23</v>
      </c>
      <c r="K36" s="44">
        <f>_xlfn.STDEV.S(F36:F38)/AVERAGE(F36:F38)</f>
        <v>4.3081753256045054E-2</v>
      </c>
      <c r="L36" s="58"/>
      <c r="M36" s="4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</row>
    <row r="37" spans="1:38" ht="30.75" customHeight="1" x14ac:dyDescent="0.2">
      <c r="A37" s="56"/>
      <c r="B37" s="33"/>
      <c r="C37" s="36"/>
      <c r="D37" s="36"/>
      <c r="E37" s="20" t="s">
        <v>22</v>
      </c>
      <c r="F37" s="21">
        <v>3283.02</v>
      </c>
      <c r="G37" s="39"/>
      <c r="H37" s="42"/>
      <c r="I37" s="42"/>
      <c r="J37" s="42"/>
      <c r="K37" s="45"/>
      <c r="L37" s="58"/>
      <c r="M37" s="4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</row>
    <row r="38" spans="1:38" ht="30.75" customHeight="1" x14ac:dyDescent="0.2">
      <c r="A38" s="57"/>
      <c r="B38" s="34"/>
      <c r="C38" s="37"/>
      <c r="D38" s="37"/>
      <c r="E38" s="20" t="s">
        <v>16</v>
      </c>
      <c r="F38" s="21">
        <v>3447.17</v>
      </c>
      <c r="G38" s="40"/>
      <c r="H38" s="43"/>
      <c r="I38" s="43"/>
      <c r="J38" s="43"/>
      <c r="K38" s="46"/>
      <c r="L38" s="58"/>
      <c r="M38" s="4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</row>
    <row r="39" spans="1:38" ht="31.5" customHeight="1" x14ac:dyDescent="0.2">
      <c r="A39" s="55">
        <v>12</v>
      </c>
      <c r="B39" s="32" t="s">
        <v>14</v>
      </c>
      <c r="C39" s="35">
        <v>2</v>
      </c>
      <c r="D39" s="35" t="s">
        <v>23</v>
      </c>
      <c r="E39" s="20" t="s">
        <v>15</v>
      </c>
      <c r="F39" s="21">
        <v>3578.49</v>
      </c>
      <c r="G39" s="38">
        <f t="shared" ref="G39" si="21">ROUND((F39+F40+F41)/3,2)</f>
        <v>3436.23</v>
      </c>
      <c r="H39" s="41">
        <f t="shared" si="0"/>
        <v>6872.46</v>
      </c>
      <c r="I39" s="41">
        <f>G39</f>
        <v>3436.23</v>
      </c>
      <c r="J39" s="41">
        <f t="shared" ref="J39" si="22">H39</f>
        <v>6872.46</v>
      </c>
      <c r="K39" s="44">
        <f>_xlfn.STDEV.S(F39:F41)/AVERAGE(F39:F41)</f>
        <v>4.3081753256045054E-2</v>
      </c>
      <c r="L39" s="58"/>
      <c r="M39" s="4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</row>
    <row r="40" spans="1:38" ht="30.75" customHeight="1" x14ac:dyDescent="0.2">
      <c r="A40" s="56"/>
      <c r="B40" s="33"/>
      <c r="C40" s="36"/>
      <c r="D40" s="36"/>
      <c r="E40" s="20" t="s">
        <v>22</v>
      </c>
      <c r="F40" s="21">
        <v>3283.02</v>
      </c>
      <c r="G40" s="39"/>
      <c r="H40" s="42"/>
      <c r="I40" s="42"/>
      <c r="J40" s="42"/>
      <c r="K40" s="45"/>
      <c r="L40" s="58"/>
      <c r="M40" s="4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</row>
    <row r="41" spans="1:38" ht="30.75" customHeight="1" x14ac:dyDescent="0.2">
      <c r="A41" s="57"/>
      <c r="B41" s="34"/>
      <c r="C41" s="37"/>
      <c r="D41" s="37"/>
      <c r="E41" s="20" t="s">
        <v>16</v>
      </c>
      <c r="F41" s="21">
        <v>3447.17</v>
      </c>
      <c r="G41" s="40"/>
      <c r="H41" s="43"/>
      <c r="I41" s="43"/>
      <c r="J41" s="43"/>
      <c r="K41" s="46"/>
      <c r="L41" s="58"/>
      <c r="M41" s="4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</row>
    <row r="42" spans="1:38" ht="31.5" customHeight="1" x14ac:dyDescent="0.2">
      <c r="A42" s="55">
        <v>13</v>
      </c>
      <c r="B42" s="32" t="s">
        <v>14</v>
      </c>
      <c r="C42" s="35">
        <v>1</v>
      </c>
      <c r="D42" s="35" t="s">
        <v>23</v>
      </c>
      <c r="E42" s="20" t="s">
        <v>15</v>
      </c>
      <c r="F42" s="21">
        <v>4146.9799999999996</v>
      </c>
      <c r="G42" s="38">
        <f t="shared" ref="G42" si="23">ROUND((F42+F43+F44)/3,2)</f>
        <v>3982.12</v>
      </c>
      <c r="H42" s="41">
        <f t="shared" si="0"/>
        <v>3982.12</v>
      </c>
      <c r="I42" s="41">
        <f>G42</f>
        <v>3982.12</v>
      </c>
      <c r="J42" s="41">
        <f t="shared" ref="J42" si="24">H42</f>
        <v>3982.12</v>
      </c>
      <c r="K42" s="44">
        <f>_xlfn.STDEV.S(F42:F44)/AVERAGE(F42:F44)</f>
        <v>4.3081860348651996E-2</v>
      </c>
      <c r="L42" s="58"/>
      <c r="M42" s="4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</row>
    <row r="43" spans="1:38" ht="30.75" customHeight="1" x14ac:dyDescent="0.2">
      <c r="A43" s="56"/>
      <c r="B43" s="33"/>
      <c r="C43" s="36"/>
      <c r="D43" s="36"/>
      <c r="E43" s="20" t="s">
        <v>22</v>
      </c>
      <c r="F43" s="21">
        <v>3804.57</v>
      </c>
      <c r="G43" s="39"/>
      <c r="H43" s="42"/>
      <c r="I43" s="42"/>
      <c r="J43" s="42"/>
      <c r="K43" s="45"/>
      <c r="L43" s="58"/>
      <c r="M43" s="4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</row>
    <row r="44" spans="1:38" ht="30.75" customHeight="1" x14ac:dyDescent="0.2">
      <c r="A44" s="57"/>
      <c r="B44" s="34"/>
      <c r="C44" s="37"/>
      <c r="D44" s="37"/>
      <c r="E44" s="20" t="s">
        <v>16</v>
      </c>
      <c r="F44" s="21">
        <v>3994.8</v>
      </c>
      <c r="G44" s="40"/>
      <c r="H44" s="43"/>
      <c r="I44" s="43"/>
      <c r="J44" s="43"/>
      <c r="K44" s="46"/>
      <c r="L44" s="58"/>
      <c r="M44" s="4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</row>
    <row r="45" spans="1:38" ht="31.5" customHeight="1" x14ac:dyDescent="0.2">
      <c r="A45" s="55">
        <v>14</v>
      </c>
      <c r="B45" s="32" t="s">
        <v>14</v>
      </c>
      <c r="C45" s="35">
        <v>3</v>
      </c>
      <c r="D45" s="35" t="s">
        <v>23</v>
      </c>
      <c r="E45" s="20" t="s">
        <v>15</v>
      </c>
      <c r="F45" s="21">
        <v>4146.9799999999996</v>
      </c>
      <c r="G45" s="38">
        <f t="shared" ref="G45" si="25">ROUND((F45+F46+F47)/3,2)</f>
        <v>3982.12</v>
      </c>
      <c r="H45" s="41">
        <f t="shared" si="0"/>
        <v>11946.36</v>
      </c>
      <c r="I45" s="41">
        <f>G45</f>
        <v>3982.12</v>
      </c>
      <c r="J45" s="41">
        <f t="shared" ref="J45" si="26">H45</f>
        <v>11946.36</v>
      </c>
      <c r="K45" s="44">
        <f>_xlfn.STDEV.S(F45:F47)/AVERAGE(F45:F47)</f>
        <v>4.3081860348651996E-2</v>
      </c>
      <c r="L45" s="58"/>
      <c r="M45" s="4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</row>
    <row r="46" spans="1:38" ht="30.75" customHeight="1" x14ac:dyDescent="0.2">
      <c r="A46" s="56"/>
      <c r="B46" s="33"/>
      <c r="C46" s="36"/>
      <c r="D46" s="36"/>
      <c r="E46" s="20" t="s">
        <v>22</v>
      </c>
      <c r="F46" s="21">
        <v>3804.57</v>
      </c>
      <c r="G46" s="39"/>
      <c r="H46" s="42"/>
      <c r="I46" s="42"/>
      <c r="J46" s="42"/>
      <c r="K46" s="45"/>
      <c r="L46" s="58"/>
      <c r="M46" s="4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</row>
    <row r="47" spans="1:38" ht="30.75" customHeight="1" x14ac:dyDescent="0.2">
      <c r="A47" s="57"/>
      <c r="B47" s="34"/>
      <c r="C47" s="37"/>
      <c r="D47" s="37"/>
      <c r="E47" s="20" t="s">
        <v>16</v>
      </c>
      <c r="F47" s="21">
        <v>3994.8</v>
      </c>
      <c r="G47" s="40"/>
      <c r="H47" s="43"/>
      <c r="I47" s="43"/>
      <c r="J47" s="43"/>
      <c r="K47" s="46"/>
      <c r="L47" s="58"/>
      <c r="M47" s="4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</row>
    <row r="48" spans="1:38" ht="31.5" customHeight="1" x14ac:dyDescent="0.2">
      <c r="A48" s="55">
        <v>15</v>
      </c>
      <c r="B48" s="32" t="s">
        <v>14</v>
      </c>
      <c r="C48" s="35">
        <v>1</v>
      </c>
      <c r="D48" s="35" t="s">
        <v>23</v>
      </c>
      <c r="E48" s="20" t="s">
        <v>15</v>
      </c>
      <c r="F48" s="21">
        <v>4146.9799999999996</v>
      </c>
      <c r="G48" s="38">
        <f t="shared" ref="G48" si="27">ROUND((F48+F49+F50)/3,2)</f>
        <v>3982.12</v>
      </c>
      <c r="H48" s="41">
        <f t="shared" si="0"/>
        <v>3982.12</v>
      </c>
      <c r="I48" s="41">
        <f>G48</f>
        <v>3982.12</v>
      </c>
      <c r="J48" s="41">
        <f t="shared" ref="J48" si="28">H48</f>
        <v>3982.12</v>
      </c>
      <c r="K48" s="44">
        <f>_xlfn.STDEV.S(F48:F50)/AVERAGE(F48:F50)</f>
        <v>4.3081860348651996E-2</v>
      </c>
      <c r="L48" s="58"/>
      <c r="M48" s="4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</row>
    <row r="49" spans="1:38" ht="30.75" customHeight="1" x14ac:dyDescent="0.2">
      <c r="A49" s="56"/>
      <c r="B49" s="33"/>
      <c r="C49" s="36"/>
      <c r="D49" s="36"/>
      <c r="E49" s="20" t="s">
        <v>22</v>
      </c>
      <c r="F49" s="21">
        <v>3804.57</v>
      </c>
      <c r="G49" s="39"/>
      <c r="H49" s="42"/>
      <c r="I49" s="42"/>
      <c r="J49" s="42"/>
      <c r="K49" s="45"/>
      <c r="L49" s="58"/>
      <c r="M49" s="4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</row>
    <row r="50" spans="1:38" ht="30.75" customHeight="1" x14ac:dyDescent="0.2">
      <c r="A50" s="57"/>
      <c r="B50" s="34"/>
      <c r="C50" s="37"/>
      <c r="D50" s="37"/>
      <c r="E50" s="20" t="s">
        <v>16</v>
      </c>
      <c r="F50" s="21">
        <v>3994.8</v>
      </c>
      <c r="G50" s="40"/>
      <c r="H50" s="43"/>
      <c r="I50" s="43"/>
      <c r="J50" s="43"/>
      <c r="K50" s="46"/>
      <c r="L50" s="58"/>
      <c r="M50" s="4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</row>
    <row r="51" spans="1:38" ht="31.5" customHeight="1" x14ac:dyDescent="0.2">
      <c r="A51" s="55">
        <v>16</v>
      </c>
      <c r="B51" s="32" t="s">
        <v>14</v>
      </c>
      <c r="C51" s="35">
        <v>1</v>
      </c>
      <c r="D51" s="35" t="s">
        <v>23</v>
      </c>
      <c r="E51" s="20" t="s">
        <v>15</v>
      </c>
      <c r="F51" s="21">
        <v>4146.9799999999996</v>
      </c>
      <c r="G51" s="38">
        <f t="shared" ref="G51" si="29">ROUND((F51+F52+F53)/3,2)</f>
        <v>3982.12</v>
      </c>
      <c r="H51" s="41">
        <f t="shared" si="0"/>
        <v>3982.12</v>
      </c>
      <c r="I51" s="41">
        <f>G51</f>
        <v>3982.12</v>
      </c>
      <c r="J51" s="41">
        <f t="shared" ref="J51" si="30">H51</f>
        <v>3982.12</v>
      </c>
      <c r="K51" s="44">
        <f>_xlfn.STDEV.S(F51:F53)/AVERAGE(F51:F53)</f>
        <v>4.3081860348651996E-2</v>
      </c>
      <c r="L51" s="58"/>
      <c r="M51" s="4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</row>
    <row r="52" spans="1:38" ht="30.75" customHeight="1" x14ac:dyDescent="0.2">
      <c r="A52" s="56"/>
      <c r="B52" s="33"/>
      <c r="C52" s="36"/>
      <c r="D52" s="36"/>
      <c r="E52" s="20" t="s">
        <v>22</v>
      </c>
      <c r="F52" s="21">
        <v>3804.57</v>
      </c>
      <c r="G52" s="39"/>
      <c r="H52" s="42"/>
      <c r="I52" s="42"/>
      <c r="J52" s="42"/>
      <c r="K52" s="45"/>
      <c r="L52" s="58"/>
      <c r="M52" s="4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</row>
    <row r="53" spans="1:38" ht="30.75" customHeight="1" x14ac:dyDescent="0.2">
      <c r="A53" s="57"/>
      <c r="B53" s="34"/>
      <c r="C53" s="37"/>
      <c r="D53" s="37"/>
      <c r="E53" s="20" t="s">
        <v>16</v>
      </c>
      <c r="F53" s="21">
        <v>3994.8</v>
      </c>
      <c r="G53" s="40"/>
      <c r="H53" s="43"/>
      <c r="I53" s="43"/>
      <c r="J53" s="43"/>
      <c r="K53" s="46"/>
      <c r="L53" s="58"/>
      <c r="M53" s="4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</row>
    <row r="54" spans="1:38" ht="31.5" customHeight="1" x14ac:dyDescent="0.2">
      <c r="A54" s="55">
        <v>17</v>
      </c>
      <c r="B54" s="32" t="s">
        <v>14</v>
      </c>
      <c r="C54" s="35">
        <v>7</v>
      </c>
      <c r="D54" s="35" t="s">
        <v>23</v>
      </c>
      <c r="E54" s="20" t="s">
        <v>15</v>
      </c>
      <c r="F54" s="21">
        <v>4146.9799999999996</v>
      </c>
      <c r="G54" s="38">
        <f t="shared" ref="G54" si="31">ROUND((F54+F55+F56)/3,2)</f>
        <v>3982.12</v>
      </c>
      <c r="H54" s="41">
        <f t="shared" si="0"/>
        <v>27874.84</v>
      </c>
      <c r="I54" s="41">
        <f>G54</f>
        <v>3982.12</v>
      </c>
      <c r="J54" s="41">
        <f t="shared" ref="J54" si="32">H54</f>
        <v>27874.84</v>
      </c>
      <c r="K54" s="44">
        <f>_xlfn.STDEV.S(F54:F56)/AVERAGE(F54:F56)</f>
        <v>4.3081860348651996E-2</v>
      </c>
      <c r="L54" s="58"/>
      <c r="M54" s="4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</row>
    <row r="55" spans="1:38" ht="30.75" customHeight="1" x14ac:dyDescent="0.2">
      <c r="A55" s="56"/>
      <c r="B55" s="33"/>
      <c r="C55" s="36"/>
      <c r="D55" s="36"/>
      <c r="E55" s="20" t="s">
        <v>22</v>
      </c>
      <c r="F55" s="21">
        <v>3804.57</v>
      </c>
      <c r="G55" s="39"/>
      <c r="H55" s="42"/>
      <c r="I55" s="42"/>
      <c r="J55" s="42"/>
      <c r="K55" s="45"/>
      <c r="L55" s="58"/>
      <c r="M55" s="4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</row>
    <row r="56" spans="1:38" ht="30.75" customHeight="1" x14ac:dyDescent="0.2">
      <c r="A56" s="57"/>
      <c r="B56" s="34"/>
      <c r="C56" s="37"/>
      <c r="D56" s="37"/>
      <c r="E56" s="20" t="s">
        <v>16</v>
      </c>
      <c r="F56" s="21">
        <v>3994.8</v>
      </c>
      <c r="G56" s="40"/>
      <c r="H56" s="43"/>
      <c r="I56" s="43"/>
      <c r="J56" s="43"/>
      <c r="K56" s="46"/>
      <c r="L56" s="58"/>
      <c r="M56" s="4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</row>
    <row r="57" spans="1:38" ht="31.5" customHeight="1" x14ac:dyDescent="0.2">
      <c r="A57" s="55">
        <v>18</v>
      </c>
      <c r="B57" s="32" t="s">
        <v>14</v>
      </c>
      <c r="C57" s="35">
        <v>1</v>
      </c>
      <c r="D57" s="35" t="s">
        <v>23</v>
      </c>
      <c r="E57" s="20" t="s">
        <v>15</v>
      </c>
      <c r="F57" s="21">
        <v>4146.9799999999996</v>
      </c>
      <c r="G57" s="38">
        <f t="shared" ref="G57" si="33">ROUND((F57+F58+F59)/3,2)</f>
        <v>3982.12</v>
      </c>
      <c r="H57" s="41">
        <f t="shared" si="0"/>
        <v>3982.12</v>
      </c>
      <c r="I57" s="41">
        <f>G57</f>
        <v>3982.12</v>
      </c>
      <c r="J57" s="41">
        <f t="shared" ref="J57" si="34">H57</f>
        <v>3982.12</v>
      </c>
      <c r="K57" s="44">
        <f>_xlfn.STDEV.S(F57:F59)/AVERAGE(F57:F59)</f>
        <v>4.3081860348651996E-2</v>
      </c>
      <c r="L57" s="58"/>
      <c r="M57" s="4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</row>
    <row r="58" spans="1:38" ht="30.75" customHeight="1" x14ac:dyDescent="0.2">
      <c r="A58" s="56"/>
      <c r="B58" s="33"/>
      <c r="C58" s="36"/>
      <c r="D58" s="36"/>
      <c r="E58" s="20" t="s">
        <v>22</v>
      </c>
      <c r="F58" s="21">
        <v>3804.57</v>
      </c>
      <c r="G58" s="39"/>
      <c r="H58" s="42"/>
      <c r="I58" s="42"/>
      <c r="J58" s="42"/>
      <c r="K58" s="45"/>
      <c r="L58" s="58"/>
      <c r="M58" s="4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</row>
    <row r="59" spans="1:38" ht="30.75" customHeight="1" x14ac:dyDescent="0.2">
      <c r="A59" s="57"/>
      <c r="B59" s="34"/>
      <c r="C59" s="37"/>
      <c r="D59" s="37"/>
      <c r="E59" s="20" t="s">
        <v>16</v>
      </c>
      <c r="F59" s="21">
        <v>3994.8</v>
      </c>
      <c r="G59" s="40"/>
      <c r="H59" s="43"/>
      <c r="I59" s="43"/>
      <c r="J59" s="43"/>
      <c r="K59" s="46"/>
      <c r="L59" s="58"/>
      <c r="M59" s="4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</row>
    <row r="60" spans="1:38" ht="31.5" customHeight="1" x14ac:dyDescent="0.2">
      <c r="A60" s="55">
        <v>19</v>
      </c>
      <c r="B60" s="32" t="s">
        <v>14</v>
      </c>
      <c r="C60" s="35">
        <v>1</v>
      </c>
      <c r="D60" s="35" t="s">
        <v>23</v>
      </c>
      <c r="E60" s="20" t="s">
        <v>15</v>
      </c>
      <c r="F60" s="21">
        <v>4146.9799999999996</v>
      </c>
      <c r="G60" s="38">
        <f t="shared" ref="G60" si="35">ROUND((F60+F61+F62)/3,2)</f>
        <v>3982.12</v>
      </c>
      <c r="H60" s="41">
        <f t="shared" si="0"/>
        <v>3982.12</v>
      </c>
      <c r="I60" s="41">
        <f>G60</f>
        <v>3982.12</v>
      </c>
      <c r="J60" s="41">
        <f t="shared" ref="J60" si="36">H60</f>
        <v>3982.12</v>
      </c>
      <c r="K60" s="44">
        <f>_xlfn.STDEV.S(F60:F62)/AVERAGE(F60:F62)</f>
        <v>4.3081860348651996E-2</v>
      </c>
      <c r="L60" s="58"/>
      <c r="M60" s="4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</row>
    <row r="61" spans="1:38" ht="30.75" customHeight="1" x14ac:dyDescent="0.2">
      <c r="A61" s="56"/>
      <c r="B61" s="33"/>
      <c r="C61" s="36"/>
      <c r="D61" s="36"/>
      <c r="E61" s="20" t="s">
        <v>22</v>
      </c>
      <c r="F61" s="21">
        <v>3804.57</v>
      </c>
      <c r="G61" s="39"/>
      <c r="H61" s="42"/>
      <c r="I61" s="42"/>
      <c r="J61" s="42"/>
      <c r="K61" s="45"/>
      <c r="L61" s="58"/>
      <c r="M61" s="4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</row>
    <row r="62" spans="1:38" ht="30.75" customHeight="1" x14ac:dyDescent="0.2">
      <c r="A62" s="57"/>
      <c r="B62" s="34"/>
      <c r="C62" s="37"/>
      <c r="D62" s="37"/>
      <c r="E62" s="20" t="s">
        <v>16</v>
      </c>
      <c r="F62" s="21">
        <v>3994.8</v>
      </c>
      <c r="G62" s="40"/>
      <c r="H62" s="43"/>
      <c r="I62" s="43"/>
      <c r="J62" s="43"/>
      <c r="K62" s="46"/>
      <c r="L62" s="58"/>
      <c r="M62" s="4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</row>
    <row r="63" spans="1:38" ht="31.5" customHeight="1" x14ac:dyDescent="0.2">
      <c r="A63" s="55">
        <v>20</v>
      </c>
      <c r="B63" s="32" t="s">
        <v>14</v>
      </c>
      <c r="C63" s="35">
        <v>2</v>
      </c>
      <c r="D63" s="35" t="s">
        <v>23</v>
      </c>
      <c r="E63" s="20" t="s">
        <v>15</v>
      </c>
      <c r="F63" s="21">
        <v>4146.9799999999996</v>
      </c>
      <c r="G63" s="38">
        <f t="shared" ref="G63" si="37">ROUND((F63+F64+F65)/3,2)</f>
        <v>3982.12</v>
      </c>
      <c r="H63" s="41">
        <f t="shared" si="0"/>
        <v>7964.24</v>
      </c>
      <c r="I63" s="41">
        <f>G63</f>
        <v>3982.12</v>
      </c>
      <c r="J63" s="41">
        <f t="shared" ref="J63" si="38">H63</f>
        <v>7964.24</v>
      </c>
      <c r="K63" s="44">
        <f>_xlfn.STDEV.S(F63:F65)/AVERAGE(F63:F65)</f>
        <v>4.3081860348651996E-2</v>
      </c>
      <c r="L63" s="58"/>
      <c r="M63" s="4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</row>
    <row r="64" spans="1:38" ht="30.75" customHeight="1" x14ac:dyDescent="0.2">
      <c r="A64" s="56"/>
      <c r="B64" s="33"/>
      <c r="C64" s="36"/>
      <c r="D64" s="36"/>
      <c r="E64" s="20" t="s">
        <v>22</v>
      </c>
      <c r="F64" s="21">
        <v>3804.57</v>
      </c>
      <c r="G64" s="39"/>
      <c r="H64" s="42"/>
      <c r="I64" s="42"/>
      <c r="J64" s="42"/>
      <c r="K64" s="45"/>
      <c r="L64" s="58"/>
      <c r="M64" s="4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</row>
    <row r="65" spans="1:38" ht="30.75" customHeight="1" x14ac:dyDescent="0.2">
      <c r="A65" s="57"/>
      <c r="B65" s="34"/>
      <c r="C65" s="37"/>
      <c r="D65" s="37"/>
      <c r="E65" s="20" t="s">
        <v>16</v>
      </c>
      <c r="F65" s="21">
        <v>3994.8</v>
      </c>
      <c r="G65" s="40"/>
      <c r="H65" s="43"/>
      <c r="I65" s="43"/>
      <c r="J65" s="43"/>
      <c r="K65" s="46"/>
      <c r="L65" s="58"/>
      <c r="M65" s="4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</row>
    <row r="66" spans="1:38" ht="31.5" customHeight="1" x14ac:dyDescent="0.2">
      <c r="A66" s="55">
        <v>21</v>
      </c>
      <c r="B66" s="32" t="s">
        <v>14</v>
      </c>
      <c r="C66" s="35">
        <v>2</v>
      </c>
      <c r="D66" s="35" t="s">
        <v>23</v>
      </c>
      <c r="E66" s="20" t="s">
        <v>15</v>
      </c>
      <c r="F66" s="21">
        <v>4146.9799999999996</v>
      </c>
      <c r="G66" s="38">
        <f t="shared" ref="G66" si="39">ROUND((F66+F67+F68)/3,2)</f>
        <v>3982.12</v>
      </c>
      <c r="H66" s="41">
        <f t="shared" si="0"/>
        <v>7964.24</v>
      </c>
      <c r="I66" s="41">
        <f>G66</f>
        <v>3982.12</v>
      </c>
      <c r="J66" s="41">
        <f t="shared" ref="J66" si="40">H66</f>
        <v>7964.24</v>
      </c>
      <c r="K66" s="44">
        <f>_xlfn.STDEV.S(F66:F68)/AVERAGE(F66:F68)</f>
        <v>4.3081860348651996E-2</v>
      </c>
      <c r="L66" s="58"/>
      <c r="M66" s="4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</row>
    <row r="67" spans="1:38" ht="30.75" customHeight="1" x14ac:dyDescent="0.2">
      <c r="A67" s="56"/>
      <c r="B67" s="33"/>
      <c r="C67" s="36"/>
      <c r="D67" s="36"/>
      <c r="E67" s="20" t="s">
        <v>22</v>
      </c>
      <c r="F67" s="21">
        <v>3804.57</v>
      </c>
      <c r="G67" s="39"/>
      <c r="H67" s="42"/>
      <c r="I67" s="42"/>
      <c r="J67" s="42"/>
      <c r="K67" s="45"/>
      <c r="L67" s="58"/>
      <c r="M67" s="4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</row>
    <row r="68" spans="1:38" ht="30.75" customHeight="1" x14ac:dyDescent="0.2">
      <c r="A68" s="57"/>
      <c r="B68" s="34"/>
      <c r="C68" s="37"/>
      <c r="D68" s="37"/>
      <c r="E68" s="20" t="s">
        <v>16</v>
      </c>
      <c r="F68" s="21">
        <v>3994.8</v>
      </c>
      <c r="G68" s="40"/>
      <c r="H68" s="43"/>
      <c r="I68" s="43"/>
      <c r="J68" s="43"/>
      <c r="K68" s="46"/>
      <c r="L68" s="58"/>
      <c r="M68" s="4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</row>
    <row r="69" spans="1:38" s="23" customFormat="1" ht="31.5" customHeight="1" x14ac:dyDescent="0.2">
      <c r="A69" s="55">
        <v>22</v>
      </c>
      <c r="B69" s="32" t="s">
        <v>14</v>
      </c>
      <c r="C69" s="35">
        <v>1</v>
      </c>
      <c r="D69" s="35" t="s">
        <v>23</v>
      </c>
      <c r="E69" s="20" t="s">
        <v>15</v>
      </c>
      <c r="F69" s="21">
        <v>2524.63</v>
      </c>
      <c r="G69" s="38">
        <f t="shared" ref="G69" si="41">ROUND((F69+F70+F71)/3,2)</f>
        <v>2424.2600000000002</v>
      </c>
      <c r="H69" s="41">
        <f t="shared" si="0"/>
        <v>2424.2600000000002</v>
      </c>
      <c r="I69" s="41">
        <f>G69</f>
        <v>2424.2600000000002</v>
      </c>
      <c r="J69" s="41">
        <f t="shared" ref="J69" si="42">H69</f>
        <v>2424.2600000000002</v>
      </c>
      <c r="K69" s="44">
        <f>_xlfn.STDEV.S(F69:F71)/AVERAGE(F69:F71)</f>
        <v>4.3082921701673133E-2</v>
      </c>
      <c r="L69" s="58"/>
      <c r="M69" s="4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</row>
    <row r="70" spans="1:38" s="23" customFormat="1" ht="30.75" customHeight="1" x14ac:dyDescent="0.2">
      <c r="A70" s="56"/>
      <c r="B70" s="33"/>
      <c r="C70" s="36"/>
      <c r="D70" s="36"/>
      <c r="E70" s="20" t="s">
        <v>22</v>
      </c>
      <c r="F70" s="21">
        <v>2316.17</v>
      </c>
      <c r="G70" s="39"/>
      <c r="H70" s="42"/>
      <c r="I70" s="42"/>
      <c r="J70" s="42"/>
      <c r="K70" s="45"/>
      <c r="L70" s="58"/>
      <c r="M70" s="4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</row>
    <row r="71" spans="1:38" s="23" customFormat="1" ht="30.75" customHeight="1" x14ac:dyDescent="0.2">
      <c r="A71" s="57"/>
      <c r="B71" s="34"/>
      <c r="C71" s="37"/>
      <c r="D71" s="37"/>
      <c r="E71" s="20" t="s">
        <v>16</v>
      </c>
      <c r="F71" s="21">
        <v>2431.98</v>
      </c>
      <c r="G71" s="40"/>
      <c r="H71" s="43"/>
      <c r="I71" s="43"/>
      <c r="J71" s="43"/>
      <c r="K71" s="46"/>
      <c r="L71" s="58"/>
      <c r="M71" s="4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</row>
    <row r="72" spans="1:38" s="23" customFormat="1" ht="31.5" customHeight="1" x14ac:dyDescent="0.2">
      <c r="A72" s="55">
        <v>23</v>
      </c>
      <c r="B72" s="32" t="s">
        <v>14</v>
      </c>
      <c r="C72" s="35">
        <v>1</v>
      </c>
      <c r="D72" s="35" t="s">
        <v>23</v>
      </c>
      <c r="E72" s="20" t="s">
        <v>15</v>
      </c>
      <c r="F72" s="21">
        <v>2524.63</v>
      </c>
      <c r="G72" s="38">
        <f t="shared" ref="G72" si="43">ROUND((F72+F73+F74)/3,2)</f>
        <v>2424.2600000000002</v>
      </c>
      <c r="H72" s="41">
        <f t="shared" ref="H72:H117" si="44">G72*C72</f>
        <v>2424.2600000000002</v>
      </c>
      <c r="I72" s="41">
        <f>G72</f>
        <v>2424.2600000000002</v>
      </c>
      <c r="J72" s="41">
        <f t="shared" ref="J72" si="45">H72</f>
        <v>2424.2600000000002</v>
      </c>
      <c r="K72" s="44">
        <f>_xlfn.STDEV.S(F72:F74)/AVERAGE(F72:F74)</f>
        <v>4.3082921701673133E-2</v>
      </c>
      <c r="L72" s="58"/>
      <c r="M72" s="4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</row>
    <row r="73" spans="1:38" s="23" customFormat="1" ht="30.75" customHeight="1" x14ac:dyDescent="0.2">
      <c r="A73" s="56"/>
      <c r="B73" s="33"/>
      <c r="C73" s="36"/>
      <c r="D73" s="36"/>
      <c r="E73" s="20" t="s">
        <v>22</v>
      </c>
      <c r="F73" s="21">
        <v>2316.17</v>
      </c>
      <c r="G73" s="39"/>
      <c r="H73" s="42"/>
      <c r="I73" s="42"/>
      <c r="J73" s="42"/>
      <c r="K73" s="45"/>
      <c r="L73" s="58"/>
      <c r="M73" s="4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</row>
    <row r="74" spans="1:38" s="23" customFormat="1" ht="30.75" customHeight="1" x14ac:dyDescent="0.2">
      <c r="A74" s="57"/>
      <c r="B74" s="34"/>
      <c r="C74" s="37"/>
      <c r="D74" s="37"/>
      <c r="E74" s="20" t="s">
        <v>16</v>
      </c>
      <c r="F74" s="21">
        <v>2431.98</v>
      </c>
      <c r="G74" s="40"/>
      <c r="H74" s="43"/>
      <c r="I74" s="43"/>
      <c r="J74" s="43"/>
      <c r="K74" s="46"/>
      <c r="L74" s="58"/>
      <c r="M74" s="4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</row>
    <row r="75" spans="1:38" ht="31.5" customHeight="1" x14ac:dyDescent="0.2">
      <c r="A75" s="55">
        <v>24</v>
      </c>
      <c r="B75" s="32" t="s">
        <v>17</v>
      </c>
      <c r="C75" s="35">
        <v>1</v>
      </c>
      <c r="D75" s="35" t="s">
        <v>23</v>
      </c>
      <c r="E75" s="20" t="s">
        <v>15</v>
      </c>
      <c r="F75" s="21">
        <v>1609.06</v>
      </c>
      <c r="G75" s="38">
        <f t="shared" ref="G75" si="46">ROUND((F75+F76+F77)/3,2)</f>
        <v>1545.09</v>
      </c>
      <c r="H75" s="41">
        <f t="shared" si="44"/>
        <v>1545.09</v>
      </c>
      <c r="I75" s="41">
        <f>G75</f>
        <v>1545.09</v>
      </c>
      <c r="J75" s="41">
        <f t="shared" ref="J75" si="47">H75</f>
        <v>1545.09</v>
      </c>
      <c r="K75" s="44">
        <f>_xlfn.STDEV.S(F75:F77)/AVERAGE(F75:F77)</f>
        <v>4.3082607383325339E-2</v>
      </c>
      <c r="L75" s="58"/>
      <c r="M75" s="4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</row>
    <row r="76" spans="1:38" ht="30.75" customHeight="1" x14ac:dyDescent="0.2">
      <c r="A76" s="56"/>
      <c r="B76" s="33"/>
      <c r="C76" s="36"/>
      <c r="D76" s="36"/>
      <c r="E76" s="20" t="s">
        <v>22</v>
      </c>
      <c r="F76" s="21">
        <v>1476.2</v>
      </c>
      <c r="G76" s="39"/>
      <c r="H76" s="42"/>
      <c r="I76" s="42"/>
      <c r="J76" s="42"/>
      <c r="K76" s="45"/>
      <c r="L76" s="58"/>
      <c r="M76" s="4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</row>
    <row r="77" spans="1:38" ht="30.75" customHeight="1" x14ac:dyDescent="0.2">
      <c r="A77" s="57"/>
      <c r="B77" s="34"/>
      <c r="C77" s="37"/>
      <c r="D77" s="37"/>
      <c r="E77" s="20" t="s">
        <v>16</v>
      </c>
      <c r="F77" s="21">
        <v>1550.01</v>
      </c>
      <c r="G77" s="40"/>
      <c r="H77" s="43"/>
      <c r="I77" s="43"/>
      <c r="J77" s="43"/>
      <c r="K77" s="46"/>
      <c r="L77" s="58"/>
      <c r="M77" s="4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</row>
    <row r="78" spans="1:38" ht="31.5" customHeight="1" x14ac:dyDescent="0.2">
      <c r="A78" s="55">
        <v>25</v>
      </c>
      <c r="B78" s="32" t="s">
        <v>17</v>
      </c>
      <c r="C78" s="35">
        <v>1</v>
      </c>
      <c r="D78" s="35" t="s">
        <v>23</v>
      </c>
      <c r="E78" s="20" t="s">
        <v>15</v>
      </c>
      <c r="F78" s="21">
        <v>1609.06</v>
      </c>
      <c r="G78" s="38">
        <f t="shared" ref="G78" si="48">ROUND((F78+F79+F80)/3,2)</f>
        <v>1545.09</v>
      </c>
      <c r="H78" s="41">
        <f t="shared" si="44"/>
        <v>1545.09</v>
      </c>
      <c r="I78" s="41">
        <f>G78</f>
        <v>1545.09</v>
      </c>
      <c r="J78" s="41">
        <f t="shared" ref="J78" si="49">H78</f>
        <v>1545.09</v>
      </c>
      <c r="K78" s="44">
        <f>_xlfn.STDEV.S(F78:F80)/AVERAGE(F78:F80)</f>
        <v>4.3082607383325339E-2</v>
      </c>
      <c r="L78" s="58"/>
      <c r="M78" s="4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</row>
    <row r="79" spans="1:38" ht="30.75" customHeight="1" x14ac:dyDescent="0.2">
      <c r="A79" s="56"/>
      <c r="B79" s="33"/>
      <c r="C79" s="36"/>
      <c r="D79" s="36"/>
      <c r="E79" s="20" t="s">
        <v>22</v>
      </c>
      <c r="F79" s="21">
        <v>1476.2</v>
      </c>
      <c r="G79" s="39"/>
      <c r="H79" s="42"/>
      <c r="I79" s="42"/>
      <c r="J79" s="42"/>
      <c r="K79" s="45"/>
      <c r="L79" s="58"/>
      <c r="M79" s="4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</row>
    <row r="80" spans="1:38" ht="30.75" customHeight="1" x14ac:dyDescent="0.2">
      <c r="A80" s="57"/>
      <c r="B80" s="34"/>
      <c r="C80" s="37"/>
      <c r="D80" s="37"/>
      <c r="E80" s="20" t="s">
        <v>16</v>
      </c>
      <c r="F80" s="21">
        <v>1550.01</v>
      </c>
      <c r="G80" s="40"/>
      <c r="H80" s="43"/>
      <c r="I80" s="43"/>
      <c r="J80" s="43"/>
      <c r="K80" s="46"/>
      <c r="L80" s="58"/>
      <c r="M80" s="4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</row>
    <row r="81" spans="1:38" ht="31.5" customHeight="1" x14ac:dyDescent="0.2">
      <c r="A81" s="55">
        <v>26</v>
      </c>
      <c r="B81" s="32" t="s">
        <v>20</v>
      </c>
      <c r="C81" s="35">
        <v>1</v>
      </c>
      <c r="D81" s="35" t="s">
        <v>6</v>
      </c>
      <c r="E81" s="20" t="s">
        <v>15</v>
      </c>
      <c r="F81" s="21">
        <v>1331.79</v>
      </c>
      <c r="G81" s="38">
        <f t="shared" ref="G81" si="50">ROUND((F81+F82+F83)/3,2)</f>
        <v>1278.8499999999999</v>
      </c>
      <c r="H81" s="41">
        <f t="shared" si="44"/>
        <v>1278.8499999999999</v>
      </c>
      <c r="I81" s="41">
        <f>G81</f>
        <v>1278.8499999999999</v>
      </c>
      <c r="J81" s="41">
        <f t="shared" ref="J81" si="51">H81</f>
        <v>1278.8499999999999</v>
      </c>
      <c r="K81" s="44">
        <f>_xlfn.STDEV.S(F81:F83)/AVERAGE(F81:F83)</f>
        <v>4.3080264375758411E-2</v>
      </c>
      <c r="L81" s="58"/>
      <c r="M81" s="4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</row>
    <row r="82" spans="1:38" ht="30.75" customHeight="1" x14ac:dyDescent="0.2">
      <c r="A82" s="56"/>
      <c r="B82" s="33"/>
      <c r="C82" s="36"/>
      <c r="D82" s="36"/>
      <c r="E82" s="20" t="s">
        <v>22</v>
      </c>
      <c r="F82" s="21">
        <v>1221.83</v>
      </c>
      <c r="G82" s="39"/>
      <c r="H82" s="42"/>
      <c r="I82" s="42"/>
      <c r="J82" s="42"/>
      <c r="K82" s="45"/>
      <c r="L82" s="58"/>
      <c r="M82" s="4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</row>
    <row r="83" spans="1:38" ht="30.75" customHeight="1" x14ac:dyDescent="0.2">
      <c r="A83" s="57"/>
      <c r="B83" s="34"/>
      <c r="C83" s="37"/>
      <c r="D83" s="37"/>
      <c r="E83" s="20" t="s">
        <v>16</v>
      </c>
      <c r="F83" s="21">
        <v>1282.92</v>
      </c>
      <c r="G83" s="40"/>
      <c r="H83" s="43"/>
      <c r="I83" s="43"/>
      <c r="J83" s="43"/>
      <c r="K83" s="46"/>
      <c r="L83" s="58"/>
      <c r="M83" s="4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</row>
    <row r="84" spans="1:38" ht="31.5" customHeight="1" x14ac:dyDescent="0.2">
      <c r="A84" s="55">
        <v>27</v>
      </c>
      <c r="B84" s="32" t="s">
        <v>20</v>
      </c>
      <c r="C84" s="35">
        <v>2</v>
      </c>
      <c r="D84" s="35" t="s">
        <v>6</v>
      </c>
      <c r="E84" s="20" t="s">
        <v>15</v>
      </c>
      <c r="F84" s="21">
        <v>1401.61</v>
      </c>
      <c r="G84" s="38">
        <f t="shared" ref="G84" si="52">ROUND((F84+F85+F86)/3,2)</f>
        <v>1345.89</v>
      </c>
      <c r="H84" s="41">
        <f t="shared" si="44"/>
        <v>2691.78</v>
      </c>
      <c r="I84" s="41">
        <f>G84</f>
        <v>1345.89</v>
      </c>
      <c r="J84" s="41">
        <f t="shared" ref="J84" si="53">H84</f>
        <v>2691.78</v>
      </c>
      <c r="K84" s="44">
        <f>_xlfn.STDEV.S(F84:F86)/AVERAGE(F84:F86)</f>
        <v>4.3082213952351539E-2</v>
      </c>
      <c r="L84" s="58"/>
      <c r="M84" s="4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</row>
    <row r="85" spans="1:38" ht="30.75" customHeight="1" x14ac:dyDescent="0.2">
      <c r="A85" s="56"/>
      <c r="B85" s="33"/>
      <c r="C85" s="36"/>
      <c r="D85" s="36"/>
      <c r="E85" s="20" t="s">
        <v>22</v>
      </c>
      <c r="F85" s="21">
        <v>1285.8800000000001</v>
      </c>
      <c r="G85" s="39"/>
      <c r="H85" s="42"/>
      <c r="I85" s="42"/>
      <c r="J85" s="42"/>
      <c r="K85" s="45"/>
      <c r="L85" s="58"/>
      <c r="M85" s="4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</row>
    <row r="86" spans="1:38" ht="30.75" customHeight="1" x14ac:dyDescent="0.2">
      <c r="A86" s="57"/>
      <c r="B86" s="34"/>
      <c r="C86" s="37"/>
      <c r="D86" s="37"/>
      <c r="E86" s="20" t="s">
        <v>16</v>
      </c>
      <c r="F86" s="21">
        <v>1350.17</v>
      </c>
      <c r="G86" s="40"/>
      <c r="H86" s="43"/>
      <c r="I86" s="43"/>
      <c r="J86" s="43"/>
      <c r="K86" s="46"/>
      <c r="L86" s="58"/>
      <c r="M86" s="4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</row>
    <row r="87" spans="1:38" ht="31.5" customHeight="1" x14ac:dyDescent="0.2">
      <c r="A87" s="55">
        <v>28</v>
      </c>
      <c r="B87" s="32" t="s">
        <v>20</v>
      </c>
      <c r="C87" s="35">
        <v>1</v>
      </c>
      <c r="D87" s="35" t="s">
        <v>6</v>
      </c>
      <c r="E87" s="20" t="s">
        <v>15</v>
      </c>
      <c r="F87" s="21">
        <v>1331.79</v>
      </c>
      <c r="G87" s="38">
        <f t="shared" ref="G87" si="54">ROUND((F87+F88+F89)/3,2)</f>
        <v>1278.8499999999999</v>
      </c>
      <c r="H87" s="41">
        <f t="shared" si="44"/>
        <v>1278.8499999999999</v>
      </c>
      <c r="I87" s="41">
        <f>G87</f>
        <v>1278.8499999999999</v>
      </c>
      <c r="J87" s="41">
        <f t="shared" ref="J87" si="55">H87</f>
        <v>1278.8499999999999</v>
      </c>
      <c r="K87" s="44">
        <f>_xlfn.STDEV.S(F87:F89)/AVERAGE(F87:F89)</f>
        <v>4.3080264375758411E-2</v>
      </c>
      <c r="L87" s="58"/>
      <c r="M87" s="4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</row>
    <row r="88" spans="1:38" ht="30.75" customHeight="1" x14ac:dyDescent="0.2">
      <c r="A88" s="56"/>
      <c r="B88" s="33"/>
      <c r="C88" s="36"/>
      <c r="D88" s="36"/>
      <c r="E88" s="20" t="s">
        <v>22</v>
      </c>
      <c r="F88" s="21">
        <v>1221.83</v>
      </c>
      <c r="G88" s="39"/>
      <c r="H88" s="42"/>
      <c r="I88" s="42"/>
      <c r="J88" s="42"/>
      <c r="K88" s="45"/>
      <c r="L88" s="58"/>
      <c r="M88" s="4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</row>
    <row r="89" spans="1:38" ht="30.75" customHeight="1" x14ac:dyDescent="0.2">
      <c r="A89" s="57"/>
      <c r="B89" s="34"/>
      <c r="C89" s="37"/>
      <c r="D89" s="37"/>
      <c r="E89" s="20" t="s">
        <v>16</v>
      </c>
      <c r="F89" s="21">
        <v>1282.92</v>
      </c>
      <c r="G89" s="40"/>
      <c r="H89" s="43"/>
      <c r="I89" s="43"/>
      <c r="J89" s="43"/>
      <c r="K89" s="46"/>
      <c r="L89" s="58"/>
      <c r="M89" s="4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</row>
    <row r="90" spans="1:38" ht="31.5" customHeight="1" x14ac:dyDescent="0.2">
      <c r="A90" s="55">
        <v>29</v>
      </c>
      <c r="B90" s="32" t="s">
        <v>20</v>
      </c>
      <c r="C90" s="35">
        <v>1</v>
      </c>
      <c r="D90" s="35" t="s">
        <v>6</v>
      </c>
      <c r="E90" s="20" t="s">
        <v>15</v>
      </c>
      <c r="F90" s="21">
        <v>1331.79</v>
      </c>
      <c r="G90" s="38">
        <f t="shared" ref="G90" si="56">ROUND((F90+F91+F92)/3,2)</f>
        <v>1278.8499999999999</v>
      </c>
      <c r="H90" s="41">
        <f t="shared" si="44"/>
        <v>1278.8499999999999</v>
      </c>
      <c r="I90" s="41">
        <f>G90</f>
        <v>1278.8499999999999</v>
      </c>
      <c r="J90" s="41">
        <f t="shared" ref="J90" si="57">H90</f>
        <v>1278.8499999999999</v>
      </c>
      <c r="K90" s="44">
        <f>_xlfn.STDEV.S(F90:F92)/AVERAGE(F90:F92)</f>
        <v>4.3080264375758411E-2</v>
      </c>
      <c r="L90" s="58"/>
      <c r="M90" s="4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</row>
    <row r="91" spans="1:38" ht="30.75" customHeight="1" x14ac:dyDescent="0.2">
      <c r="A91" s="56"/>
      <c r="B91" s="33"/>
      <c r="C91" s="36"/>
      <c r="D91" s="36"/>
      <c r="E91" s="20" t="s">
        <v>22</v>
      </c>
      <c r="F91" s="21">
        <v>1221.83</v>
      </c>
      <c r="G91" s="39"/>
      <c r="H91" s="42"/>
      <c r="I91" s="42"/>
      <c r="J91" s="42"/>
      <c r="K91" s="45"/>
      <c r="L91" s="58"/>
      <c r="M91" s="4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</row>
    <row r="92" spans="1:38" ht="30.75" customHeight="1" x14ac:dyDescent="0.2">
      <c r="A92" s="57"/>
      <c r="B92" s="34"/>
      <c r="C92" s="37"/>
      <c r="D92" s="37"/>
      <c r="E92" s="20" t="s">
        <v>16</v>
      </c>
      <c r="F92" s="21">
        <v>1282.92</v>
      </c>
      <c r="G92" s="40"/>
      <c r="H92" s="43"/>
      <c r="I92" s="43"/>
      <c r="J92" s="43"/>
      <c r="K92" s="46"/>
      <c r="L92" s="58"/>
      <c r="M92" s="4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</row>
    <row r="93" spans="1:38" ht="31.5" customHeight="1" x14ac:dyDescent="0.2">
      <c r="A93" s="55">
        <v>30</v>
      </c>
      <c r="B93" s="32" t="s">
        <v>20</v>
      </c>
      <c r="C93" s="35">
        <v>1</v>
      </c>
      <c r="D93" s="35" t="s">
        <v>6</v>
      </c>
      <c r="E93" s="20" t="s">
        <v>15</v>
      </c>
      <c r="F93" s="21">
        <v>1401.61</v>
      </c>
      <c r="G93" s="38">
        <f t="shared" ref="G93" si="58">ROUND((F93+F94+F95)/3,2)</f>
        <v>1345.89</v>
      </c>
      <c r="H93" s="41">
        <f t="shared" si="44"/>
        <v>1345.89</v>
      </c>
      <c r="I93" s="41">
        <f>G93</f>
        <v>1345.89</v>
      </c>
      <c r="J93" s="41">
        <f t="shared" ref="J93" si="59">H93</f>
        <v>1345.89</v>
      </c>
      <c r="K93" s="44">
        <f>_xlfn.STDEV.S(F93:F95)/AVERAGE(F93:F95)</f>
        <v>4.3082213952351539E-2</v>
      </c>
      <c r="L93" s="58"/>
      <c r="M93" s="4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</row>
    <row r="94" spans="1:38" ht="30.75" customHeight="1" x14ac:dyDescent="0.2">
      <c r="A94" s="56"/>
      <c r="B94" s="33"/>
      <c r="C94" s="36"/>
      <c r="D94" s="36"/>
      <c r="E94" s="20" t="s">
        <v>22</v>
      </c>
      <c r="F94" s="21">
        <v>1285.8800000000001</v>
      </c>
      <c r="G94" s="39"/>
      <c r="H94" s="42"/>
      <c r="I94" s="42"/>
      <c r="J94" s="42"/>
      <c r="K94" s="45"/>
      <c r="L94" s="58"/>
      <c r="M94" s="4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</row>
    <row r="95" spans="1:38" ht="30.75" customHeight="1" x14ac:dyDescent="0.2">
      <c r="A95" s="57"/>
      <c r="B95" s="34"/>
      <c r="C95" s="37"/>
      <c r="D95" s="37"/>
      <c r="E95" s="20" t="s">
        <v>16</v>
      </c>
      <c r="F95" s="21">
        <v>1350.17</v>
      </c>
      <c r="G95" s="40"/>
      <c r="H95" s="43"/>
      <c r="I95" s="43"/>
      <c r="J95" s="43"/>
      <c r="K95" s="46"/>
      <c r="L95" s="58"/>
      <c r="M95" s="4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</row>
    <row r="96" spans="1:38" ht="31.5" customHeight="1" x14ac:dyDescent="0.2">
      <c r="A96" s="55">
        <v>31</v>
      </c>
      <c r="B96" s="32" t="s">
        <v>20</v>
      </c>
      <c r="C96" s="35">
        <v>1</v>
      </c>
      <c r="D96" s="35" t="s">
        <v>6</v>
      </c>
      <c r="E96" s="20" t="s">
        <v>15</v>
      </c>
      <c r="F96" s="21">
        <v>1401.61</v>
      </c>
      <c r="G96" s="38">
        <f t="shared" ref="G96" si="60">ROUND((F96+F97+F98)/3,2)</f>
        <v>1345.89</v>
      </c>
      <c r="H96" s="41">
        <f t="shared" si="44"/>
        <v>1345.89</v>
      </c>
      <c r="I96" s="41">
        <f>G96</f>
        <v>1345.89</v>
      </c>
      <c r="J96" s="41">
        <f t="shared" ref="J96" si="61">H96</f>
        <v>1345.89</v>
      </c>
      <c r="K96" s="44">
        <f>_xlfn.STDEV.S(F96:F98)/AVERAGE(F96:F98)</f>
        <v>4.3082213952351539E-2</v>
      </c>
      <c r="L96" s="58"/>
      <c r="M96" s="4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</row>
    <row r="97" spans="1:38" ht="30.75" customHeight="1" x14ac:dyDescent="0.2">
      <c r="A97" s="56"/>
      <c r="B97" s="33"/>
      <c r="C97" s="36"/>
      <c r="D97" s="36"/>
      <c r="E97" s="20" t="s">
        <v>22</v>
      </c>
      <c r="F97" s="21">
        <v>1285.8800000000001</v>
      </c>
      <c r="G97" s="39"/>
      <c r="H97" s="42"/>
      <c r="I97" s="42"/>
      <c r="J97" s="42"/>
      <c r="K97" s="45"/>
      <c r="L97" s="58"/>
      <c r="M97" s="4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</row>
    <row r="98" spans="1:38" ht="30.75" customHeight="1" x14ac:dyDescent="0.2">
      <c r="A98" s="57"/>
      <c r="B98" s="34"/>
      <c r="C98" s="37"/>
      <c r="D98" s="37"/>
      <c r="E98" s="20" t="s">
        <v>16</v>
      </c>
      <c r="F98" s="21">
        <v>1350.17</v>
      </c>
      <c r="G98" s="40"/>
      <c r="H98" s="43"/>
      <c r="I98" s="43"/>
      <c r="J98" s="43"/>
      <c r="K98" s="46"/>
      <c r="L98" s="58"/>
      <c r="M98" s="4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</row>
    <row r="99" spans="1:38" ht="31.5" customHeight="1" x14ac:dyDescent="0.2">
      <c r="A99" s="55">
        <v>32</v>
      </c>
      <c r="B99" s="32" t="s">
        <v>20</v>
      </c>
      <c r="C99" s="35">
        <v>2</v>
      </c>
      <c r="D99" s="35" t="s">
        <v>6</v>
      </c>
      <c r="E99" s="20" t="s">
        <v>15</v>
      </c>
      <c r="F99" s="21">
        <v>1331.79</v>
      </c>
      <c r="G99" s="38">
        <f t="shared" ref="G99" si="62">ROUND((F99+F100+F101)/3,2)</f>
        <v>1278.8499999999999</v>
      </c>
      <c r="H99" s="41">
        <f t="shared" si="44"/>
        <v>2557.6999999999998</v>
      </c>
      <c r="I99" s="41">
        <f>G99</f>
        <v>1278.8499999999999</v>
      </c>
      <c r="J99" s="41">
        <f t="shared" ref="J99" si="63">H99</f>
        <v>2557.6999999999998</v>
      </c>
      <c r="K99" s="44">
        <f>_xlfn.STDEV.S(F99:F101)/AVERAGE(F99:F101)</f>
        <v>4.3080264375758411E-2</v>
      </c>
      <c r="L99" s="58"/>
      <c r="M99" s="4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</row>
    <row r="100" spans="1:38" ht="30.75" customHeight="1" x14ac:dyDescent="0.2">
      <c r="A100" s="56"/>
      <c r="B100" s="33"/>
      <c r="C100" s="36"/>
      <c r="D100" s="36"/>
      <c r="E100" s="20" t="s">
        <v>22</v>
      </c>
      <c r="F100" s="21">
        <v>1221.83</v>
      </c>
      <c r="G100" s="39"/>
      <c r="H100" s="42"/>
      <c r="I100" s="42"/>
      <c r="J100" s="42"/>
      <c r="K100" s="45"/>
      <c r="L100" s="58"/>
      <c r="M100" s="4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</row>
    <row r="101" spans="1:38" ht="30.75" customHeight="1" x14ac:dyDescent="0.2">
      <c r="A101" s="57"/>
      <c r="B101" s="34"/>
      <c r="C101" s="37"/>
      <c r="D101" s="37"/>
      <c r="E101" s="20" t="s">
        <v>16</v>
      </c>
      <c r="F101" s="21">
        <v>1282.92</v>
      </c>
      <c r="G101" s="40"/>
      <c r="H101" s="43"/>
      <c r="I101" s="43"/>
      <c r="J101" s="43"/>
      <c r="K101" s="46"/>
      <c r="L101" s="58"/>
      <c r="M101" s="4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</row>
    <row r="102" spans="1:38" ht="31.5" customHeight="1" x14ac:dyDescent="0.2">
      <c r="A102" s="55">
        <v>33</v>
      </c>
      <c r="B102" s="32" t="s">
        <v>20</v>
      </c>
      <c r="C102" s="35">
        <v>1</v>
      </c>
      <c r="D102" s="35" t="s">
        <v>6</v>
      </c>
      <c r="E102" s="20" t="s">
        <v>15</v>
      </c>
      <c r="F102" s="21">
        <v>1401.61</v>
      </c>
      <c r="G102" s="38">
        <f t="shared" ref="G102" si="64">ROUND((F102+F103+F104)/3,2)</f>
        <v>1345.89</v>
      </c>
      <c r="H102" s="41">
        <f t="shared" si="44"/>
        <v>1345.89</v>
      </c>
      <c r="I102" s="41">
        <f>G102</f>
        <v>1345.89</v>
      </c>
      <c r="J102" s="41">
        <f t="shared" ref="J102" si="65">H102</f>
        <v>1345.89</v>
      </c>
      <c r="K102" s="44">
        <f>_xlfn.STDEV.S(F102:F104)/AVERAGE(F102:F104)</f>
        <v>4.3082213952351539E-2</v>
      </c>
      <c r="L102" s="58"/>
      <c r="M102" s="4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</row>
    <row r="103" spans="1:38" ht="30.75" customHeight="1" x14ac:dyDescent="0.2">
      <c r="A103" s="56"/>
      <c r="B103" s="33"/>
      <c r="C103" s="36"/>
      <c r="D103" s="36"/>
      <c r="E103" s="20" t="s">
        <v>22</v>
      </c>
      <c r="F103" s="21">
        <v>1285.8800000000001</v>
      </c>
      <c r="G103" s="39"/>
      <c r="H103" s="42"/>
      <c r="I103" s="42"/>
      <c r="J103" s="42"/>
      <c r="K103" s="45"/>
      <c r="L103" s="58"/>
      <c r="M103" s="4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</row>
    <row r="104" spans="1:38" ht="30.75" customHeight="1" x14ac:dyDescent="0.2">
      <c r="A104" s="57"/>
      <c r="B104" s="34"/>
      <c r="C104" s="37"/>
      <c r="D104" s="37"/>
      <c r="E104" s="20" t="s">
        <v>16</v>
      </c>
      <c r="F104" s="21">
        <v>1350.17</v>
      </c>
      <c r="G104" s="40"/>
      <c r="H104" s="43"/>
      <c r="I104" s="43"/>
      <c r="J104" s="43"/>
      <c r="K104" s="46"/>
      <c r="L104" s="58"/>
      <c r="M104" s="4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</row>
    <row r="105" spans="1:38" ht="31.5" customHeight="1" x14ac:dyDescent="0.2">
      <c r="A105" s="55">
        <v>34</v>
      </c>
      <c r="B105" s="32" t="s">
        <v>20</v>
      </c>
      <c r="C105" s="35">
        <v>2</v>
      </c>
      <c r="D105" s="35" t="s">
        <v>6</v>
      </c>
      <c r="E105" s="20" t="s">
        <v>15</v>
      </c>
      <c r="F105" s="21">
        <v>1401.61</v>
      </c>
      <c r="G105" s="38">
        <f t="shared" ref="G105" si="66">ROUND((F105+F106+F107)/3,2)</f>
        <v>1345.89</v>
      </c>
      <c r="H105" s="41">
        <f t="shared" si="44"/>
        <v>2691.78</v>
      </c>
      <c r="I105" s="41">
        <f>G105</f>
        <v>1345.89</v>
      </c>
      <c r="J105" s="41">
        <f t="shared" ref="J105" si="67">H105</f>
        <v>2691.78</v>
      </c>
      <c r="K105" s="44">
        <f>_xlfn.STDEV.S(F105:F107)/AVERAGE(F105:F107)</f>
        <v>4.3082213952351539E-2</v>
      </c>
      <c r="L105" s="58"/>
      <c r="M105" s="4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</row>
    <row r="106" spans="1:38" ht="30.75" customHeight="1" x14ac:dyDescent="0.2">
      <c r="A106" s="56"/>
      <c r="B106" s="33"/>
      <c r="C106" s="36"/>
      <c r="D106" s="36"/>
      <c r="E106" s="20" t="s">
        <v>22</v>
      </c>
      <c r="F106" s="21">
        <v>1285.8800000000001</v>
      </c>
      <c r="G106" s="39"/>
      <c r="H106" s="42"/>
      <c r="I106" s="42"/>
      <c r="J106" s="42"/>
      <c r="K106" s="45"/>
      <c r="L106" s="58"/>
      <c r="M106" s="4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</row>
    <row r="107" spans="1:38" ht="30.75" customHeight="1" x14ac:dyDescent="0.2">
      <c r="A107" s="57"/>
      <c r="B107" s="34"/>
      <c r="C107" s="37"/>
      <c r="D107" s="37"/>
      <c r="E107" s="20" t="s">
        <v>16</v>
      </c>
      <c r="F107" s="21">
        <v>1350.17</v>
      </c>
      <c r="G107" s="40"/>
      <c r="H107" s="43"/>
      <c r="I107" s="43"/>
      <c r="J107" s="43"/>
      <c r="K107" s="46"/>
      <c r="L107" s="58"/>
      <c r="M107" s="4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</row>
    <row r="108" spans="1:38" ht="31.5" customHeight="1" x14ac:dyDescent="0.2">
      <c r="A108" s="55">
        <v>35</v>
      </c>
      <c r="B108" s="32" t="s">
        <v>20</v>
      </c>
      <c r="C108" s="35">
        <v>1</v>
      </c>
      <c r="D108" s="35" t="s">
        <v>6</v>
      </c>
      <c r="E108" s="20" t="s">
        <v>15</v>
      </c>
      <c r="F108" s="21">
        <v>1331.79</v>
      </c>
      <c r="G108" s="38">
        <f t="shared" ref="G108" si="68">ROUND((F108+F109+F110)/3,2)</f>
        <v>1278.8499999999999</v>
      </c>
      <c r="H108" s="41">
        <f t="shared" si="44"/>
        <v>1278.8499999999999</v>
      </c>
      <c r="I108" s="41">
        <f>G108</f>
        <v>1278.8499999999999</v>
      </c>
      <c r="J108" s="41">
        <f t="shared" ref="J108" si="69">H108</f>
        <v>1278.8499999999999</v>
      </c>
      <c r="K108" s="44">
        <f>_xlfn.STDEV.S(F108:F110)/AVERAGE(F108:F110)</f>
        <v>4.3080264375758411E-2</v>
      </c>
      <c r="L108" s="58"/>
      <c r="M108" s="4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</row>
    <row r="109" spans="1:38" ht="30.75" customHeight="1" x14ac:dyDescent="0.2">
      <c r="A109" s="56"/>
      <c r="B109" s="33"/>
      <c r="C109" s="36"/>
      <c r="D109" s="36"/>
      <c r="E109" s="20" t="s">
        <v>22</v>
      </c>
      <c r="F109" s="21">
        <v>1221.83</v>
      </c>
      <c r="G109" s="39"/>
      <c r="H109" s="42"/>
      <c r="I109" s="42"/>
      <c r="J109" s="42"/>
      <c r="K109" s="45"/>
      <c r="L109" s="58"/>
      <c r="M109" s="4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</row>
    <row r="110" spans="1:38" ht="30.75" customHeight="1" x14ac:dyDescent="0.2">
      <c r="A110" s="57"/>
      <c r="B110" s="34"/>
      <c r="C110" s="37"/>
      <c r="D110" s="37"/>
      <c r="E110" s="20" t="s">
        <v>16</v>
      </c>
      <c r="F110" s="21">
        <v>1282.92</v>
      </c>
      <c r="G110" s="40"/>
      <c r="H110" s="43"/>
      <c r="I110" s="43"/>
      <c r="J110" s="43"/>
      <c r="K110" s="46"/>
      <c r="L110" s="58"/>
      <c r="M110" s="4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</row>
    <row r="111" spans="1:38" ht="31.5" customHeight="1" x14ac:dyDescent="0.2">
      <c r="A111" s="55">
        <v>36</v>
      </c>
      <c r="B111" s="32" t="s">
        <v>20</v>
      </c>
      <c r="C111" s="35">
        <v>1</v>
      </c>
      <c r="D111" s="35" t="s">
        <v>6</v>
      </c>
      <c r="E111" s="20" t="s">
        <v>15</v>
      </c>
      <c r="F111" s="21">
        <v>1401.61</v>
      </c>
      <c r="G111" s="38">
        <f t="shared" ref="G111" si="70">ROUND((F111+F112+F113)/3,2)</f>
        <v>1345.89</v>
      </c>
      <c r="H111" s="41">
        <f t="shared" si="44"/>
        <v>1345.89</v>
      </c>
      <c r="I111" s="41">
        <f>G111</f>
        <v>1345.89</v>
      </c>
      <c r="J111" s="41">
        <f t="shared" ref="J111" si="71">H111</f>
        <v>1345.89</v>
      </c>
      <c r="K111" s="44">
        <f>_xlfn.STDEV.S(F111:F113)/AVERAGE(F111:F113)</f>
        <v>4.3082213952351539E-2</v>
      </c>
      <c r="L111" s="58"/>
      <c r="M111" s="4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</row>
    <row r="112" spans="1:38" ht="30.75" customHeight="1" x14ac:dyDescent="0.2">
      <c r="A112" s="56"/>
      <c r="B112" s="33"/>
      <c r="C112" s="36"/>
      <c r="D112" s="36"/>
      <c r="E112" s="20" t="s">
        <v>22</v>
      </c>
      <c r="F112" s="21">
        <v>1285.8800000000001</v>
      </c>
      <c r="G112" s="39"/>
      <c r="H112" s="42"/>
      <c r="I112" s="42"/>
      <c r="J112" s="42"/>
      <c r="K112" s="45"/>
      <c r="L112" s="58"/>
      <c r="M112" s="4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</row>
    <row r="113" spans="1:38" ht="30.75" customHeight="1" x14ac:dyDescent="0.2">
      <c r="A113" s="57"/>
      <c r="B113" s="34"/>
      <c r="C113" s="37"/>
      <c r="D113" s="37"/>
      <c r="E113" s="20" t="s">
        <v>16</v>
      </c>
      <c r="F113" s="21">
        <v>1350.17</v>
      </c>
      <c r="G113" s="40"/>
      <c r="H113" s="43"/>
      <c r="I113" s="43"/>
      <c r="J113" s="43"/>
      <c r="K113" s="46"/>
      <c r="L113" s="58"/>
      <c r="M113" s="4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</row>
    <row r="114" spans="1:38" ht="31.5" customHeight="1" x14ac:dyDescent="0.2">
      <c r="A114" s="55">
        <v>37</v>
      </c>
      <c r="B114" s="32" t="s">
        <v>20</v>
      </c>
      <c r="C114" s="35">
        <v>2</v>
      </c>
      <c r="D114" s="35" t="s">
        <v>6</v>
      </c>
      <c r="E114" s="20" t="s">
        <v>15</v>
      </c>
      <c r="F114" s="21">
        <v>1401.61</v>
      </c>
      <c r="G114" s="38">
        <f t="shared" ref="G114" si="72">ROUND((F114+F115+F116)/3,2)</f>
        <v>1345.89</v>
      </c>
      <c r="H114" s="41">
        <f t="shared" si="44"/>
        <v>2691.78</v>
      </c>
      <c r="I114" s="41">
        <f>G114</f>
        <v>1345.89</v>
      </c>
      <c r="J114" s="41">
        <f t="shared" ref="J114" si="73">H114</f>
        <v>2691.78</v>
      </c>
      <c r="K114" s="44">
        <f>_xlfn.STDEV.S(F114:F116)/AVERAGE(F114:F116)</f>
        <v>4.3082213952351539E-2</v>
      </c>
      <c r="L114" s="58"/>
      <c r="M114" s="4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</row>
    <row r="115" spans="1:38" ht="30.75" customHeight="1" x14ac:dyDescent="0.2">
      <c r="A115" s="56"/>
      <c r="B115" s="33"/>
      <c r="C115" s="36"/>
      <c r="D115" s="36"/>
      <c r="E115" s="20" t="s">
        <v>22</v>
      </c>
      <c r="F115" s="21">
        <v>1285.8800000000001</v>
      </c>
      <c r="G115" s="39"/>
      <c r="H115" s="42"/>
      <c r="I115" s="42"/>
      <c r="J115" s="42"/>
      <c r="K115" s="45"/>
      <c r="L115" s="58"/>
      <c r="M115" s="4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</row>
    <row r="116" spans="1:38" ht="30.75" customHeight="1" x14ac:dyDescent="0.2">
      <c r="A116" s="57"/>
      <c r="B116" s="34"/>
      <c r="C116" s="37"/>
      <c r="D116" s="37"/>
      <c r="E116" s="20" t="s">
        <v>16</v>
      </c>
      <c r="F116" s="21">
        <v>1350.17</v>
      </c>
      <c r="G116" s="40"/>
      <c r="H116" s="43"/>
      <c r="I116" s="43"/>
      <c r="J116" s="43"/>
      <c r="K116" s="46"/>
      <c r="L116" s="58"/>
      <c r="M116" s="4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</row>
    <row r="117" spans="1:38" ht="31.5" customHeight="1" x14ac:dyDescent="0.2">
      <c r="A117" s="55">
        <v>38</v>
      </c>
      <c r="B117" s="32" t="s">
        <v>21</v>
      </c>
      <c r="C117" s="35">
        <v>6</v>
      </c>
      <c r="D117" s="35" t="s">
        <v>6</v>
      </c>
      <c r="E117" s="20" t="s">
        <v>15</v>
      </c>
      <c r="F117" s="21">
        <v>1132.99</v>
      </c>
      <c r="G117" s="38">
        <f t="shared" ref="G117" si="74">ROUND((F117+F118+F119)/3,2)</f>
        <v>1087.9000000000001</v>
      </c>
      <c r="H117" s="41">
        <f t="shared" si="44"/>
        <v>6527.4000000000005</v>
      </c>
      <c r="I117" s="41">
        <f>G117</f>
        <v>1087.9000000000001</v>
      </c>
      <c r="J117" s="41">
        <f t="shared" ref="J117" si="75">H117</f>
        <v>6527.4000000000005</v>
      </c>
      <c r="K117" s="44">
        <f>_xlfn.STDEV.S(F117:F119)/AVERAGE(F117:F119)</f>
        <v>4.3145693663974534E-2</v>
      </c>
      <c r="L117" s="58"/>
      <c r="M117" s="4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</row>
    <row r="118" spans="1:38" ht="30.75" customHeight="1" x14ac:dyDescent="0.2">
      <c r="A118" s="56"/>
      <c r="B118" s="33"/>
      <c r="C118" s="36"/>
      <c r="D118" s="36"/>
      <c r="E118" s="20" t="s">
        <v>22</v>
      </c>
      <c r="F118" s="21">
        <v>1039.31</v>
      </c>
      <c r="G118" s="39"/>
      <c r="H118" s="42"/>
      <c r="I118" s="42"/>
      <c r="J118" s="42"/>
      <c r="K118" s="45"/>
      <c r="L118" s="58"/>
      <c r="M118" s="4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</row>
    <row r="119" spans="1:38" ht="30.75" customHeight="1" x14ac:dyDescent="0.2">
      <c r="A119" s="57"/>
      <c r="B119" s="34"/>
      <c r="C119" s="37"/>
      <c r="D119" s="37"/>
      <c r="E119" s="20" t="s">
        <v>16</v>
      </c>
      <c r="F119" s="21">
        <v>1091.4100000000001</v>
      </c>
      <c r="G119" s="40"/>
      <c r="H119" s="43"/>
      <c r="I119" s="43"/>
      <c r="J119" s="43"/>
      <c r="K119" s="46"/>
      <c r="L119" s="58"/>
      <c r="M119" s="4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</row>
    <row r="120" spans="1:38" ht="38.25" customHeight="1" x14ac:dyDescent="0.25">
      <c r="B120" s="48" t="s">
        <v>7</v>
      </c>
      <c r="C120" s="49"/>
      <c r="D120" s="50"/>
      <c r="E120" s="50"/>
      <c r="F120" s="50"/>
      <c r="G120" s="26"/>
      <c r="H120" s="11"/>
      <c r="I120" s="10"/>
      <c r="J120" s="8">
        <f>SUM(J6:J119)</f>
        <v>252143.81000000003</v>
      </c>
      <c r="K120" s="14"/>
      <c r="L120" s="15"/>
      <c r="M120" s="15"/>
    </row>
    <row r="121" spans="1:38" ht="25.5" customHeight="1" x14ac:dyDescent="0.2">
      <c r="B121" s="47" t="s">
        <v>19</v>
      </c>
      <c r="C121" s="47"/>
      <c r="D121" s="47"/>
      <c r="E121" s="47"/>
      <c r="F121" s="47"/>
      <c r="G121" s="47"/>
      <c r="H121" s="47"/>
      <c r="I121" s="47"/>
      <c r="J121" s="13"/>
      <c r="K121" s="5"/>
    </row>
    <row r="122" spans="1:38" ht="15" customHeight="1" x14ac:dyDescent="0.2">
      <c r="B122" s="47"/>
      <c r="C122" s="47"/>
      <c r="D122" s="47"/>
      <c r="E122" s="47"/>
      <c r="F122" s="47"/>
      <c r="G122" s="47"/>
      <c r="H122" s="47"/>
      <c r="I122" s="47"/>
      <c r="J122" s="5"/>
      <c r="K122" s="5"/>
    </row>
    <row r="123" spans="1:38" ht="62.25" customHeight="1" x14ac:dyDescent="0.2">
      <c r="B123" s="47"/>
      <c r="C123" s="47"/>
      <c r="D123" s="47"/>
      <c r="E123" s="47"/>
      <c r="F123" s="47"/>
      <c r="G123" s="47"/>
      <c r="H123" s="47"/>
      <c r="I123" s="47"/>
      <c r="J123" s="5"/>
      <c r="K123" s="5"/>
    </row>
    <row r="124" spans="1:38" ht="15" customHeight="1" x14ac:dyDescent="0.2">
      <c r="B124" s="9"/>
      <c r="C124" s="9"/>
      <c r="D124" s="9"/>
      <c r="E124" s="9"/>
      <c r="F124" s="9"/>
      <c r="G124" s="27"/>
      <c r="I124" s="5"/>
      <c r="J124" s="5"/>
      <c r="K124" s="5"/>
    </row>
    <row r="125" spans="1:38" ht="15" customHeight="1" x14ac:dyDescent="0.2">
      <c r="B125" s="9"/>
      <c r="C125" s="9"/>
      <c r="D125" s="9"/>
      <c r="E125" s="9"/>
      <c r="F125" s="9"/>
      <c r="G125" s="27"/>
      <c r="I125" s="5"/>
      <c r="J125" s="5"/>
      <c r="K125" s="5"/>
    </row>
    <row r="126" spans="1:38" ht="29.25" customHeight="1" x14ac:dyDescent="0.25">
      <c r="B126" s="2"/>
      <c r="C126" s="2"/>
      <c r="D126" s="3"/>
      <c r="E126" s="3"/>
      <c r="F126" s="3"/>
      <c r="G126" s="28"/>
    </row>
    <row r="127" spans="1:38" x14ac:dyDescent="0.25">
      <c r="B127" s="2"/>
      <c r="C127" s="2"/>
      <c r="D127" s="3"/>
      <c r="E127" s="3"/>
      <c r="F127" s="3"/>
      <c r="G127" s="28"/>
    </row>
    <row r="128" spans="1:38" x14ac:dyDescent="0.25">
      <c r="B128" s="2"/>
      <c r="C128" s="2"/>
      <c r="D128" s="3"/>
      <c r="E128" s="3"/>
      <c r="F128" s="3"/>
      <c r="G128" s="28"/>
    </row>
    <row r="129" spans="2:7" x14ac:dyDescent="0.25">
      <c r="B129" s="2"/>
      <c r="C129" s="2"/>
      <c r="D129" s="3"/>
      <c r="E129" s="3"/>
      <c r="F129" s="3"/>
      <c r="G129" s="28"/>
    </row>
    <row r="130" spans="2:7" x14ac:dyDescent="0.25">
      <c r="B130" s="2"/>
      <c r="C130" s="2"/>
      <c r="D130" s="3"/>
      <c r="E130" s="3"/>
      <c r="F130" s="3"/>
      <c r="G130" s="28"/>
    </row>
    <row r="131" spans="2:7" ht="13.5" customHeight="1" x14ac:dyDescent="0.25">
      <c r="B131" s="2"/>
      <c r="C131" s="2"/>
      <c r="D131" s="3"/>
      <c r="E131" s="3"/>
      <c r="F131" s="3"/>
      <c r="G131" s="28"/>
    </row>
    <row r="132" spans="2:7" ht="12" customHeight="1" x14ac:dyDescent="0.25">
      <c r="B132" s="2"/>
      <c r="C132" s="2"/>
      <c r="D132" s="3"/>
      <c r="E132" s="3"/>
      <c r="F132" s="3"/>
      <c r="G132" s="28"/>
    </row>
    <row r="133" spans="2:7" x14ac:dyDescent="0.25">
      <c r="B133" s="2"/>
      <c r="C133" s="2"/>
      <c r="D133" s="3"/>
      <c r="E133" s="3"/>
      <c r="F133" s="3"/>
      <c r="G133" s="28"/>
    </row>
    <row r="134" spans="2:7" x14ac:dyDescent="0.25">
      <c r="B134" s="2"/>
      <c r="C134" s="2"/>
      <c r="D134" s="3"/>
      <c r="E134" s="3"/>
      <c r="F134" s="3"/>
      <c r="G134" s="28"/>
    </row>
    <row r="135" spans="2:7" x14ac:dyDescent="0.25">
      <c r="B135" s="2"/>
      <c r="C135" s="2"/>
      <c r="D135" s="3"/>
      <c r="E135" s="3"/>
      <c r="F135" s="3"/>
      <c r="G135" s="28"/>
    </row>
    <row r="136" spans="2:7" x14ac:dyDescent="0.25">
      <c r="B136" s="2"/>
      <c r="C136" s="2"/>
      <c r="D136" s="3"/>
      <c r="E136" s="3"/>
      <c r="F136" s="3"/>
      <c r="G136" s="28"/>
    </row>
    <row r="137" spans="2:7" x14ac:dyDescent="0.25">
      <c r="B137" s="2"/>
      <c r="C137" s="2"/>
      <c r="D137" s="3"/>
      <c r="E137" s="3"/>
      <c r="F137" s="3"/>
      <c r="G137" s="28"/>
    </row>
    <row r="138" spans="2:7" x14ac:dyDescent="0.25">
      <c r="B138" s="2"/>
      <c r="C138" s="2"/>
      <c r="D138" s="3"/>
      <c r="E138" s="3"/>
      <c r="F138" s="3"/>
      <c r="G138" s="28"/>
    </row>
    <row r="139" spans="2:7" x14ac:dyDescent="0.25">
      <c r="B139" s="2"/>
      <c r="C139" s="2"/>
      <c r="D139" s="3"/>
      <c r="E139" s="3"/>
      <c r="F139" s="3"/>
      <c r="G139" s="28"/>
    </row>
    <row r="140" spans="2:7" x14ac:dyDescent="0.25">
      <c r="B140" s="2"/>
      <c r="C140" s="2"/>
      <c r="D140" s="3"/>
      <c r="E140" s="3"/>
      <c r="F140" s="3"/>
      <c r="G140" s="28"/>
    </row>
    <row r="141" spans="2:7" x14ac:dyDescent="0.25">
      <c r="B141" s="2"/>
      <c r="C141" s="2"/>
      <c r="D141" s="3"/>
      <c r="E141" s="3"/>
      <c r="F141" s="3"/>
      <c r="G141" s="28"/>
    </row>
    <row r="142" spans="2:7" x14ac:dyDescent="0.25">
      <c r="B142" s="2"/>
      <c r="C142" s="2"/>
      <c r="D142" s="3"/>
      <c r="E142" s="3"/>
      <c r="F142" s="3"/>
      <c r="G142" s="28"/>
    </row>
    <row r="143" spans="2:7" x14ac:dyDescent="0.25">
      <c r="B143" s="2"/>
      <c r="C143" s="2"/>
      <c r="D143" s="3"/>
      <c r="E143" s="3"/>
      <c r="F143" s="3"/>
      <c r="G143" s="28"/>
    </row>
    <row r="144" spans="2:7" x14ac:dyDescent="0.25">
      <c r="B144" s="2"/>
      <c r="C144" s="2"/>
      <c r="D144" s="3"/>
      <c r="E144" s="3"/>
      <c r="F144" s="3"/>
      <c r="G144" s="28"/>
    </row>
  </sheetData>
  <mergeCells count="385">
    <mergeCell ref="L117:L119"/>
    <mergeCell ref="L6:L8"/>
    <mergeCell ref="L90:L92"/>
    <mergeCell ref="L93:L95"/>
    <mergeCell ref="L96:L98"/>
    <mergeCell ref="L99:L101"/>
    <mergeCell ref="L102:L104"/>
    <mergeCell ref="L105:L107"/>
    <mergeCell ref="L108:L110"/>
    <mergeCell ref="L111:L113"/>
    <mergeCell ref="L114:L116"/>
    <mergeCell ref="L63:L65"/>
    <mergeCell ref="L66:L68"/>
    <mergeCell ref="L69:L71"/>
    <mergeCell ref="L72:L74"/>
    <mergeCell ref="L75:L77"/>
    <mergeCell ref="L78:L80"/>
    <mergeCell ref="L81:L83"/>
    <mergeCell ref="L84:L86"/>
    <mergeCell ref="L87:L89"/>
    <mergeCell ref="L36:L38"/>
    <mergeCell ref="L39:L41"/>
    <mergeCell ref="L42:L44"/>
    <mergeCell ref="L45:L47"/>
    <mergeCell ref="L48:L50"/>
    <mergeCell ref="L51:L53"/>
    <mergeCell ref="L54:L56"/>
    <mergeCell ref="L57:L59"/>
    <mergeCell ref="L60:L62"/>
    <mergeCell ref="L9:L11"/>
    <mergeCell ref="L12:L14"/>
    <mergeCell ref="L15:L17"/>
    <mergeCell ref="L18:L20"/>
    <mergeCell ref="L21:L23"/>
    <mergeCell ref="L24:L26"/>
    <mergeCell ref="L27:L29"/>
    <mergeCell ref="L30:L32"/>
    <mergeCell ref="L33:L35"/>
    <mergeCell ref="A114:A116"/>
    <mergeCell ref="A117:A119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B2:K2"/>
    <mergeCell ref="D3:H3"/>
    <mergeCell ref="B4:I4"/>
    <mergeCell ref="C117:C119"/>
    <mergeCell ref="B90:B92"/>
    <mergeCell ref="C90:C92"/>
    <mergeCell ref="D90:D92"/>
    <mergeCell ref="K90:K92"/>
    <mergeCell ref="B93:B95"/>
    <mergeCell ref="C93:C95"/>
    <mergeCell ref="D93:D95"/>
    <mergeCell ref="G93:G95"/>
    <mergeCell ref="H93:H95"/>
    <mergeCell ref="B99:B101"/>
    <mergeCell ref="C99:C101"/>
    <mergeCell ref="D99:D101"/>
    <mergeCell ref="G99:G101"/>
    <mergeCell ref="H99:H101"/>
    <mergeCell ref="I99:I101"/>
    <mergeCell ref="J99:J101"/>
    <mergeCell ref="K99:K101"/>
    <mergeCell ref="I93:I95"/>
    <mergeCell ref="J93:J95"/>
    <mergeCell ref="K93:K95"/>
    <mergeCell ref="B121:I123"/>
    <mergeCell ref="G117:G119"/>
    <mergeCell ref="H117:H119"/>
    <mergeCell ref="I117:I119"/>
    <mergeCell ref="D117:D119"/>
    <mergeCell ref="J117:J119"/>
    <mergeCell ref="K117:K119"/>
    <mergeCell ref="B117:B119"/>
    <mergeCell ref="B120:F120"/>
    <mergeCell ref="B96:B98"/>
    <mergeCell ref="C96:C98"/>
    <mergeCell ref="D96:D98"/>
    <mergeCell ref="G96:G98"/>
    <mergeCell ref="H96:H98"/>
    <mergeCell ref="I96:I98"/>
    <mergeCell ref="J96:J98"/>
    <mergeCell ref="B105:B107"/>
    <mergeCell ref="C105:C107"/>
    <mergeCell ref="D105:D107"/>
    <mergeCell ref="G105:G107"/>
    <mergeCell ref="H105:H107"/>
    <mergeCell ref="I105:I107"/>
    <mergeCell ref="B102:B104"/>
    <mergeCell ref="C102:C104"/>
    <mergeCell ref="D102:D104"/>
    <mergeCell ref="G102:G104"/>
    <mergeCell ref="H102:H104"/>
    <mergeCell ref="I102:I104"/>
    <mergeCell ref="J114:J116"/>
    <mergeCell ref="K114:K116"/>
    <mergeCell ref="B114:B116"/>
    <mergeCell ref="C114:C116"/>
    <mergeCell ref="B111:B113"/>
    <mergeCell ref="C111:C113"/>
    <mergeCell ref="D111:D113"/>
    <mergeCell ref="D114:D116"/>
    <mergeCell ref="G114:G116"/>
    <mergeCell ref="H114:H116"/>
    <mergeCell ref="I114:I116"/>
    <mergeCell ref="G111:G113"/>
    <mergeCell ref="H111:H113"/>
    <mergeCell ref="I87:I89"/>
    <mergeCell ref="J87:J89"/>
    <mergeCell ref="K87:K89"/>
    <mergeCell ref="I60:I62"/>
    <mergeCell ref="J60:J62"/>
    <mergeCell ref="K63:K65"/>
    <mergeCell ref="J66:J68"/>
    <mergeCell ref="K66:K68"/>
    <mergeCell ref="I111:I113"/>
    <mergeCell ref="J111:J113"/>
    <mergeCell ref="K111:K113"/>
    <mergeCell ref="J102:J104"/>
    <mergeCell ref="K102:K104"/>
    <mergeCell ref="J105:J107"/>
    <mergeCell ref="K105:K107"/>
    <mergeCell ref="I108:I110"/>
    <mergeCell ref="J108:J110"/>
    <mergeCell ref="K96:K98"/>
    <mergeCell ref="K108:K110"/>
    <mergeCell ref="I84:I86"/>
    <mergeCell ref="J84:J86"/>
    <mergeCell ref="K84:K86"/>
    <mergeCell ref="K75:K77"/>
    <mergeCell ref="I75:I77"/>
    <mergeCell ref="G78:G80"/>
    <mergeCell ref="H78:H80"/>
    <mergeCell ref="G90:G92"/>
    <mergeCell ref="H90:H92"/>
    <mergeCell ref="I90:I92"/>
    <mergeCell ref="J90:J92"/>
    <mergeCell ref="I9:I11"/>
    <mergeCell ref="J9:J11"/>
    <mergeCell ref="K60:K62"/>
    <mergeCell ref="I63:I65"/>
    <mergeCell ref="J63:J65"/>
    <mergeCell ref="I66:I68"/>
    <mergeCell ref="J69:J71"/>
    <mergeCell ref="K69:K71"/>
    <mergeCell ref="I72:I74"/>
    <mergeCell ref="J72:J74"/>
    <mergeCell ref="K72:K74"/>
    <mergeCell ref="I69:I71"/>
    <mergeCell ref="I78:I80"/>
    <mergeCell ref="J78:J80"/>
    <mergeCell ref="K78:K80"/>
    <mergeCell ref="J24:J26"/>
    <mergeCell ref="K24:K26"/>
    <mergeCell ref="J30:J32"/>
    <mergeCell ref="G63:G65"/>
    <mergeCell ref="H63:H65"/>
    <mergeCell ref="B87:B89"/>
    <mergeCell ref="C87:C89"/>
    <mergeCell ref="D87:D89"/>
    <mergeCell ref="G87:G89"/>
    <mergeCell ref="H87:H89"/>
    <mergeCell ref="B66:B68"/>
    <mergeCell ref="C66:C68"/>
    <mergeCell ref="D66:D68"/>
    <mergeCell ref="G66:G68"/>
    <mergeCell ref="H66:H68"/>
    <mergeCell ref="B72:B74"/>
    <mergeCell ref="C72:C74"/>
    <mergeCell ref="D72:D74"/>
    <mergeCell ref="G72:G74"/>
    <mergeCell ref="H72:H74"/>
    <mergeCell ref="B69:B71"/>
    <mergeCell ref="C69:C71"/>
    <mergeCell ref="D69:D71"/>
    <mergeCell ref="G69:G71"/>
    <mergeCell ref="H69:H71"/>
    <mergeCell ref="C78:C80"/>
    <mergeCell ref="D78:D80"/>
    <mergeCell ref="J6:J8"/>
    <mergeCell ref="I81:I83"/>
    <mergeCell ref="K6:K8"/>
    <mergeCell ref="B9:B11"/>
    <mergeCell ref="C9:C11"/>
    <mergeCell ref="D9:D11"/>
    <mergeCell ref="G9:G11"/>
    <mergeCell ref="H9:H11"/>
    <mergeCell ref="K9:K11"/>
    <mergeCell ref="B12:B14"/>
    <mergeCell ref="B6:B8"/>
    <mergeCell ref="C6:C8"/>
    <mergeCell ref="D6:D8"/>
    <mergeCell ref="G6:G8"/>
    <mergeCell ref="H6:H8"/>
    <mergeCell ref="I6:I8"/>
    <mergeCell ref="K81:K83"/>
    <mergeCell ref="B81:B83"/>
    <mergeCell ref="B60:B62"/>
    <mergeCell ref="C60:C62"/>
    <mergeCell ref="D60:D62"/>
    <mergeCell ref="G60:G62"/>
    <mergeCell ref="H60:H62"/>
    <mergeCell ref="J81:J83"/>
    <mergeCell ref="J75:J77"/>
    <mergeCell ref="K12:K14"/>
    <mergeCell ref="B15:B17"/>
    <mergeCell ref="C15:C17"/>
    <mergeCell ref="D15:D17"/>
    <mergeCell ref="G15:G17"/>
    <mergeCell ref="H15:H17"/>
    <mergeCell ref="I15:I17"/>
    <mergeCell ref="J15:J17"/>
    <mergeCell ref="K15:K17"/>
    <mergeCell ref="C12:C14"/>
    <mergeCell ref="D12:D14"/>
    <mergeCell ref="G12:G14"/>
    <mergeCell ref="H12:H14"/>
    <mergeCell ref="I12:I14"/>
    <mergeCell ref="J12:J14"/>
    <mergeCell ref="J18:J20"/>
    <mergeCell ref="K18:K20"/>
    <mergeCell ref="B21:B23"/>
    <mergeCell ref="B75:B77"/>
    <mergeCell ref="C75:C77"/>
    <mergeCell ref="D75:D77"/>
    <mergeCell ref="G75:G77"/>
    <mergeCell ref="C21:C23"/>
    <mergeCell ref="D21:D23"/>
    <mergeCell ref="G21:G23"/>
    <mergeCell ref="H21:H23"/>
    <mergeCell ref="I21:I23"/>
    <mergeCell ref="J21:J23"/>
    <mergeCell ref="K21:K23"/>
    <mergeCell ref="B18:B20"/>
    <mergeCell ref="C18:C20"/>
    <mergeCell ref="D18:D20"/>
    <mergeCell ref="G18:G20"/>
    <mergeCell ref="H18:H20"/>
    <mergeCell ref="I18:I20"/>
    <mergeCell ref="B27:B29"/>
    <mergeCell ref="C27:C29"/>
    <mergeCell ref="D27:D29"/>
    <mergeCell ref="G27:G29"/>
    <mergeCell ref="H27:H29"/>
    <mergeCell ref="I27:I29"/>
    <mergeCell ref="J27:J29"/>
    <mergeCell ref="K27:K29"/>
    <mergeCell ref="B24:B26"/>
    <mergeCell ref="C24:C26"/>
    <mergeCell ref="D24:D26"/>
    <mergeCell ref="G24:G26"/>
    <mergeCell ref="H24:H26"/>
    <mergeCell ref="I24:I26"/>
    <mergeCell ref="B33:B35"/>
    <mergeCell ref="C33:C35"/>
    <mergeCell ref="D33:D35"/>
    <mergeCell ref="G33:G35"/>
    <mergeCell ref="H33:H35"/>
    <mergeCell ref="I33:I35"/>
    <mergeCell ref="J33:J35"/>
    <mergeCell ref="K33:K35"/>
    <mergeCell ref="B30:B32"/>
    <mergeCell ref="C30:C32"/>
    <mergeCell ref="D30:D32"/>
    <mergeCell ref="G30:G32"/>
    <mergeCell ref="H30:H32"/>
    <mergeCell ref="I30:I32"/>
    <mergeCell ref="K30:K32"/>
    <mergeCell ref="J36:J38"/>
    <mergeCell ref="K36:K38"/>
    <mergeCell ref="B39:B41"/>
    <mergeCell ref="C39:C41"/>
    <mergeCell ref="D39:D41"/>
    <mergeCell ref="G39:G41"/>
    <mergeCell ref="H39:H41"/>
    <mergeCell ref="I39:I41"/>
    <mergeCell ref="B36:B38"/>
    <mergeCell ref="C36:C38"/>
    <mergeCell ref="D36:D38"/>
    <mergeCell ref="G36:G38"/>
    <mergeCell ref="H36:H38"/>
    <mergeCell ref="J39:J41"/>
    <mergeCell ref="K39:K41"/>
    <mergeCell ref="I36:I38"/>
    <mergeCell ref="B42:B44"/>
    <mergeCell ref="C42:C44"/>
    <mergeCell ref="D42:D44"/>
    <mergeCell ref="G42:G44"/>
    <mergeCell ref="H42:H44"/>
    <mergeCell ref="I42:I44"/>
    <mergeCell ref="J42:J44"/>
    <mergeCell ref="K42:K44"/>
    <mergeCell ref="B45:B47"/>
    <mergeCell ref="C45:C47"/>
    <mergeCell ref="D45:D47"/>
    <mergeCell ref="G45:G47"/>
    <mergeCell ref="H45:H47"/>
    <mergeCell ref="I45:I47"/>
    <mergeCell ref="J45:J47"/>
    <mergeCell ref="K45:K47"/>
    <mergeCell ref="I48:I50"/>
    <mergeCell ref="J48:J50"/>
    <mergeCell ref="K48:K50"/>
    <mergeCell ref="B51:B53"/>
    <mergeCell ref="C51:C53"/>
    <mergeCell ref="D51:D53"/>
    <mergeCell ref="G51:G53"/>
    <mergeCell ref="H51:H53"/>
    <mergeCell ref="I51:I53"/>
    <mergeCell ref="B48:B50"/>
    <mergeCell ref="C48:C50"/>
    <mergeCell ref="D48:D50"/>
    <mergeCell ref="G48:G50"/>
    <mergeCell ref="H48:H50"/>
    <mergeCell ref="J51:J53"/>
    <mergeCell ref="K51:K53"/>
    <mergeCell ref="B54:B56"/>
    <mergeCell ref="C54:C56"/>
    <mergeCell ref="D54:D56"/>
    <mergeCell ref="G54:G56"/>
    <mergeCell ref="H54:H56"/>
    <mergeCell ref="I54:I56"/>
    <mergeCell ref="J54:J56"/>
    <mergeCell ref="K54:K56"/>
    <mergeCell ref="J57:J59"/>
    <mergeCell ref="K57:K59"/>
    <mergeCell ref="I57:I59"/>
    <mergeCell ref="B108:B110"/>
    <mergeCell ref="C108:C110"/>
    <mergeCell ref="D108:D110"/>
    <mergeCell ref="G108:G110"/>
    <mergeCell ref="H108:H110"/>
    <mergeCell ref="B57:B59"/>
    <mergeCell ref="C57:C59"/>
    <mergeCell ref="D57:D59"/>
    <mergeCell ref="G57:G59"/>
    <mergeCell ref="H57:H59"/>
    <mergeCell ref="B84:B86"/>
    <mergeCell ref="C84:C86"/>
    <mergeCell ref="D84:D86"/>
    <mergeCell ref="G84:G86"/>
    <mergeCell ref="H84:H86"/>
    <mergeCell ref="B78:B80"/>
    <mergeCell ref="C81:C83"/>
    <mergeCell ref="D81:D83"/>
    <mergeCell ref="G81:G83"/>
    <mergeCell ref="H81:H83"/>
    <mergeCell ref="H75:H77"/>
    <mergeCell ref="B63:B65"/>
    <mergeCell ref="C63:C65"/>
    <mergeCell ref="D63:D65"/>
  </mergeCells>
  <phoneticPr fontId="1" type="noConversion"/>
  <pageMargins left="0.59055118110236227" right="0.39370078740157483" top="0.19685039370078741" bottom="0.19685039370078741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otd3705</dc:creator>
  <cp:lastModifiedBy>Аниськина Ангелина Анатольевна</cp:lastModifiedBy>
  <cp:lastPrinted>2026-08-17T11:52:41Z</cp:lastPrinted>
  <dcterms:created xsi:type="dcterms:W3CDTF">2014-04-09T06:55:44Z</dcterms:created>
  <dcterms:modified xsi:type="dcterms:W3CDTF">2026-10-08T13:38:43Z</dcterms:modified>
</cp:coreProperties>
</file>