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2"/>
  </bookViews>
  <sheets>
    <sheet name="КП и реестр" sheetId="1" r:id="rId1"/>
    <sheet name="Контракт" sheetId="2" r:id="rId2"/>
    <sheet name="Итог" sheetId="3" r:id="rId3"/>
    <sheet name="свод" sheetId="4" r:id="rId4"/>
  </sheets>
  <calcPr calcId="145621" refMode="R1C1"/>
</workbook>
</file>

<file path=xl/calcChain.xml><?xml version="1.0" encoding="utf-8"?>
<calcChain xmlns="http://schemas.openxmlformats.org/spreadsheetml/2006/main">
  <c r="H5" i="3" l="1"/>
  <c r="G5" i="3"/>
  <c r="K8" i="4"/>
  <c r="R6" i="3" l="1"/>
  <c r="R5" i="3"/>
  <c r="N5" i="3" l="1"/>
  <c r="N6" i="3" l="1"/>
  <c r="I5" i="3"/>
  <c r="I6" i="3" l="1"/>
</calcChain>
</file>

<file path=xl/sharedStrings.xml><?xml version="1.0" encoding="utf-8"?>
<sst xmlns="http://schemas.openxmlformats.org/spreadsheetml/2006/main" count="84" uniqueCount="54">
  <si>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</si>
  <si>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</si>
  <si>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</si>
  <si>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</si>
  <si>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</si>
  <si>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</si>
  <si>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цена за 1  упаковку без учета НДС и оптовой надбавки, руб.</t>
  </si>
  <si>
    <t>Объем поставки</t>
  </si>
  <si>
    <t>Цена единицы товара без учета НДС и оптовой надбавки, руб.*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</si>
  <si>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</si>
  <si>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</si>
  <si>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</si>
  <si>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Цена за 1  упаковку без учета НДС и оптовой надбавки, руб.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</si>
  <si>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</si>
  <si>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</si>
  <si>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</si>
  <si>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</si>
  <si>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</si>
  <si>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Сводная таблица по ценам</t>
  </si>
  <si>
    <t>2 этап</t>
  </si>
  <si>
    <t>Международное непатентованное наименование</t>
  </si>
  <si>
    <t>цена за 1 ед. изм. без учета НДС и оптовой надбавки, руб.</t>
  </si>
  <si>
    <r>
  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(https://grls.minzdrav.gov.ru/)</t>
    </r>
    <r>
      <rPr>
        <b/>
        <sz val="11"/>
        <rFont val="Times New Roman"/>
        <family val="1"/>
        <charset val="204"/>
      </rPr>
      <t/>
    </r>
  </si>
  <si>
    <t>Цена за единицу товара без учета НДС и оптовой надбавки согласно заключенным контрактам, руб. и количество единиц товара, закупаемого по контракту. Реестровый номер контракта в единой информационной системе (ЕИС) или номер контракта, неподлежащего размещению в ЕИС</t>
  </si>
  <si>
    <t>Реестровая цена, цена за 1 ед. изм. без учета НДС и оптовой надбавки, руб.</t>
  </si>
  <si>
    <t>Средневзвешенная цена контракта, цена за 1 ед. изм. без учета НДС и оптовой надбавки, руб.</t>
  </si>
  <si>
    <t>ИЦИ № 3                              цена за 1 ед. изм. без учета НДС и оптовой надбавки, руб.</t>
  </si>
  <si>
    <t>ИЦИ № 2                             цена за 1 ед. изм. без учета НДС и оптовой надбавки, руб.</t>
  </si>
  <si>
    <t>ИЦИ № 1                            цена за 1 ед. изм. без учета НДС и оптовой надбавки, руб.</t>
  </si>
  <si>
    <t>Средневзвешенная цена 1 единицу  измерения  без учета НДС и оптовой надбавки, руб.</t>
  </si>
  <si>
    <t>Минимальная цена за 1 единицу измерения без учета НДС и оптовой надбавки, руб.</t>
  </si>
  <si>
    <t>Оптовая надбавка согласно выбранной минимальной цене</t>
  </si>
  <si>
    <t>Цена 1 единицы товара с учетом НДС и оптовой надбавки, руб.</t>
  </si>
  <si>
    <t xml:space="preserve">Стоимость по позиции, руб. </t>
  </si>
  <si>
    <t>Гепарин натрия</t>
  </si>
  <si>
    <t>раствор для внутривенного и подкожного введения или раствор для иньекций 5000 ЕД/мл или 5000 МЕ/мл</t>
  </si>
  <si>
    <t>Кубический сантиметр; миллилитр</t>
  </si>
  <si>
    <t xml:space="preserve">1482,14 (12%) Гепарин,раствор для внутривенного и подкожного введения   5000 МЕ/мл 5мл № 5            </t>
  </si>
  <si>
    <t>1502,74 (12%) Гепарин,раствор для внутривенного и подкожного введения   5000 МЕ/мл 5мл № 5</t>
  </si>
  <si>
    <t>1508,67 (12%) Гепарин,раствор для внутривенного и подкожного введения   5000 МЕ/мл 5мл № 5</t>
  </si>
  <si>
    <t>70,49(21%) Гепарин натрия, раствор для внутривенного и подкожного введения, 5000 МЕ/мл, 1 мл - ампула (5)  - пачка картонная</t>
  </si>
  <si>
    <t>59,2856 (12%) Гепарин,раствор для внутривенного и подкожного введения   5000 МЕ/мл 5мл № 5</t>
  </si>
  <si>
    <t>60,1096 (12%) Гепарин,раствор для внутривенного и подкожного введения   5000 МЕ/мл 5мл № 5</t>
  </si>
  <si>
    <t>60,3468 (12%) Гепарин,раствор для внутривенного и подкожного введения   5000 МЕ/мл 5мл № 5</t>
  </si>
  <si>
    <t>14,0980 (21%) Гепарин натрия, раствор для внутривенного и подкожного введения, 5000 МЕ/мл, 1 мл - ампула (5)  - пачка картонная</t>
  </si>
  <si>
    <t>Лекарственные препараты 45</t>
  </si>
  <si>
    <t>Коммерческие+тарифный на 06.10.2026</t>
  </si>
  <si>
    <t>ИЦИ №1 (вх.№ А 1370  от 06.10.2026)</t>
  </si>
  <si>
    <t>ИЦИ №1 (вх.№ А 1371  от 06.10.2026)</t>
  </si>
  <si>
    <t>ИЦИ №1 (вх.№ А 1372  от 06.10.2026)</t>
  </si>
  <si>
    <t>ЕАТ Березка №200908989126100439 от 14.09.2026 накладная №ООЦБ-002562 от 15.09.2026</t>
  </si>
  <si>
    <t>987,27(0%) Гепарин натрия  Велфарм.р-р д/ин 5000МЕ/мл амп 5мл №5</t>
  </si>
  <si>
    <t>39,4908 (0%) Гепарин натрия  Велфарм.р-р д/ин 5000МЕ/мл амп 5мл №5</t>
  </si>
  <si>
    <t>3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</si>
</sst>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,##0.0000"/>
  </numFmts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9" fillId="0" borderId="0"/>
  </cellStyleXfs>
  <cellXfs count="77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4" fontId="0" fillId="0" borderId="0" xfId="0" applyNumberFormat="1"/>
    <xf numFmtId="165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" fontId="1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indent="1"/>
    </xf>
    <xf numFmtId="166" fontId="1" fillId="2" borderId="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0" borderId="8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2" xfId="1" applyFont="1" applyBorder="1" applyAlignment="1">
      <alignment horizontal="center" vertical="center" textRotation="90" wrapText="1"/>
    </xf>
    <xf numFmtId="0" fontId="7" fillId="0" borderId="8" xfId="1" applyFont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textRotation="90" wrapText="1"/>
    </xf>
    <xf numFmtId="0" fontId="0" fillId="0" borderId="0" xfId="0" applyFont="1"/>
    <xf numFmtId="166" fontId="11" fillId="2" borderId="8" xfId="3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 wrapText="1"/>
    </xf>
    <xf numFmtId="4" fontId="13" fillId="0" borderId="8" xfId="1" applyNumberFormat="1" applyFont="1" applyBorder="1" applyAlignment="1">
      <alignment horizontal="center" vertical="center" wrapText="1"/>
    </xf>
    <xf numFmtId="0" fontId="14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2" borderId="8" xfId="0" applyFont="1" applyFill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horizontal="center" vertical="center" wrapText="1"/>
    </xf>
    <xf numFmtId="166" fontId="1" fillId="0" borderId="8" xfId="0" applyNumberFormat="1" applyFont="1" applyFill="1" applyBorder="1" applyAlignment="1">
      <alignment horizontal="center" vertical="center" wrapText="1"/>
    </xf>
    <xf numFmtId="164" fontId="2" fillId="0" borderId="2" xfId="2" applyFont="1" applyBorder="1" applyAlignment="1">
      <alignment horizontal="center" vertical="center" wrapText="1"/>
    </xf>
    <xf numFmtId="164" fontId="2" fillId="0" borderId="3" xfId="2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 2 2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9"/>
  <sheetViews>
    <sheetView workbookViewId="0">
      <selection activeCell="Q7" sqref="Q7"/>
    </sheetView>
  </sheetViews>
  <sheetFormatPr defaultRowHeight="15" x14ac:dyDescent="0.25"/>
  <cols>
    <col min="1" max="1" width="2.7109375" customWidth="1"/>
    <col min="3" max="3" width="18" customWidth="1"/>
    <col min="4" max="4" width="18.140625" customWidth="1"/>
    <col min="5" max="5" width="14.28515625" customWidth="1"/>
    <col min="6" max="6" width="20" customWidth="1"/>
    <col min="7" max="7" width="13" customWidth="1"/>
    <col min="8" max="8" width="9.140625" hidden="1" customWidth="1"/>
    <col min="9" max="9" width="20.140625" customWidth="1"/>
    <col min="10" max="10" width="12.42578125" customWidth="1"/>
    <col min="11" max="11" width="9.140625" hidden="1" customWidth="1"/>
    <col min="12" max="12" width="16.42578125" customWidth="1"/>
    <col min="13" max="13" width="12.7109375" customWidth="1"/>
    <col min="14" max="16" width="9.140625" hidden="1" customWidth="1"/>
    <col min="17" max="17" width="20.85546875" customWidth="1"/>
    <col min="18" max="18" width="16.7109375" customWidth="1"/>
    <col min="20" max="20" width="20.7109375" customWidth="1"/>
  </cols>
  <sheetData>
    <row r="2" spans="2:23" ht="18.75" x14ac:dyDescent="0.3">
      <c r="I2" s="55" t="s">
        <v>45</v>
      </c>
      <c r="J2" s="55"/>
      <c r="K2" s="55"/>
      <c r="L2" s="55"/>
    </row>
    <row r="3" spans="2:23" ht="41.25" customHeight="1" x14ac:dyDescent="0.25">
      <c r="B3" s="57" t="s">
        <v>0</v>
      </c>
      <c r="C3" s="57" t="s">
        <v>1</v>
      </c>
      <c r="D3" s="57" t="s">
        <v>2</v>
      </c>
      <c r="E3" s="57" t="s">
        <v>3</v>
      </c>
      <c r="F3" s="60" t="s">
        <v>4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50" t="s">
        <v>22</v>
      </c>
      <c r="R3" s="51"/>
    </row>
    <row r="4" spans="2:23" ht="89.25" customHeight="1" x14ac:dyDescent="0.25">
      <c r="B4" s="58"/>
      <c r="C4" s="58"/>
      <c r="D4" s="58"/>
      <c r="E4" s="58"/>
      <c r="F4" s="62" t="s">
        <v>47</v>
      </c>
      <c r="G4" s="63"/>
      <c r="H4" s="64"/>
      <c r="I4" s="62" t="s">
        <v>48</v>
      </c>
      <c r="J4" s="63"/>
      <c r="K4" s="64"/>
      <c r="L4" s="62" t="s">
        <v>49</v>
      </c>
      <c r="M4" s="63"/>
      <c r="N4" s="64"/>
      <c r="O4" s="65" t="s">
        <v>5</v>
      </c>
      <c r="P4" s="65"/>
      <c r="Q4" s="52"/>
      <c r="R4" s="53"/>
    </row>
    <row r="5" spans="2:23" ht="100.5" customHeight="1" x14ac:dyDescent="0.25">
      <c r="B5" s="59"/>
      <c r="C5" s="59"/>
      <c r="D5" s="59"/>
      <c r="E5" s="59"/>
      <c r="F5" s="1" t="s">
        <v>6</v>
      </c>
      <c r="G5" s="19" t="s">
        <v>21</v>
      </c>
      <c r="H5" s="10"/>
      <c r="I5" s="1" t="s">
        <v>6</v>
      </c>
      <c r="J5" s="19" t="s">
        <v>21</v>
      </c>
      <c r="K5" s="10"/>
      <c r="L5" s="1" t="s">
        <v>6</v>
      </c>
      <c r="M5" s="19" t="s">
        <v>21</v>
      </c>
      <c r="N5" s="10"/>
      <c r="O5" s="4"/>
      <c r="P5" s="4"/>
      <c r="Q5" s="1" t="s">
        <v>6</v>
      </c>
      <c r="R5" s="5" t="s">
        <v>21</v>
      </c>
      <c r="W5" s="8"/>
    </row>
    <row r="6" spans="2:23" ht="24.75" customHeight="1" x14ac:dyDescent="0.25">
      <c r="B6" s="2">
        <v>1</v>
      </c>
      <c r="C6" s="2">
        <v>2</v>
      </c>
      <c r="D6" s="2">
        <v>3</v>
      </c>
      <c r="E6" s="2">
        <v>4</v>
      </c>
      <c r="F6" s="7">
        <v>5</v>
      </c>
      <c r="G6" s="54">
        <v>6</v>
      </c>
      <c r="H6" s="54"/>
      <c r="I6" s="7">
        <v>7</v>
      </c>
      <c r="J6" s="54">
        <v>8</v>
      </c>
      <c r="K6" s="54"/>
      <c r="L6" s="7">
        <v>9</v>
      </c>
      <c r="M6" s="54">
        <v>10</v>
      </c>
      <c r="N6" s="54"/>
      <c r="O6" s="54">
        <v>8</v>
      </c>
      <c r="P6" s="54"/>
      <c r="Q6" s="6">
        <v>11</v>
      </c>
      <c r="R6" s="6">
        <v>12</v>
      </c>
    </row>
    <row r="7" spans="2:23" ht="124.5" customHeight="1" x14ac:dyDescent="0.25">
      <c r="B7" s="3">
        <v>1</v>
      </c>
      <c r="C7" s="3" t="s">
        <v>34</v>
      </c>
      <c r="D7" s="3" t="s">
        <v>35</v>
      </c>
      <c r="E7" s="42" t="s">
        <v>36</v>
      </c>
      <c r="F7" s="3" t="s">
        <v>37</v>
      </c>
      <c r="G7" s="43">
        <v>59.285600000000002</v>
      </c>
      <c r="H7" s="3"/>
      <c r="I7" s="44" t="s">
        <v>38</v>
      </c>
      <c r="J7" s="43">
        <v>60.1096</v>
      </c>
      <c r="K7" s="3"/>
      <c r="L7" s="44" t="s">
        <v>39</v>
      </c>
      <c r="M7" s="43">
        <v>60.346800000000002</v>
      </c>
      <c r="N7" s="3"/>
      <c r="O7" s="3"/>
      <c r="P7" s="3"/>
      <c r="Q7" s="3" t="s">
        <v>40</v>
      </c>
      <c r="R7" s="43">
        <v>14.098000000000001</v>
      </c>
    </row>
    <row r="8" spans="2:23" x14ac:dyDescent="0.25">
      <c r="D8" s="21"/>
      <c r="E8" s="16"/>
      <c r="F8" s="16"/>
    </row>
    <row r="9" spans="2:23" x14ac:dyDescent="0.25">
      <c r="B9" s="56" t="s">
        <v>46</v>
      </c>
      <c r="C9" s="56"/>
      <c r="D9" s="56"/>
      <c r="E9" s="21"/>
      <c r="F9" s="21"/>
      <c r="I9" s="13"/>
    </row>
  </sheetData>
  <mergeCells count="16">
    <mergeCell ref="I2:L2"/>
    <mergeCell ref="B9:D9"/>
    <mergeCell ref="B3:B5"/>
    <mergeCell ref="C3:C5"/>
    <mergeCell ref="D3:D5"/>
    <mergeCell ref="E3:E5"/>
    <mergeCell ref="F3:P3"/>
    <mergeCell ref="F4:H4"/>
    <mergeCell ref="I4:K4"/>
    <mergeCell ref="L4:N4"/>
    <mergeCell ref="O4:P4"/>
    <mergeCell ref="Q3:R4"/>
    <mergeCell ref="G6:H6"/>
    <mergeCell ref="J6:K6"/>
    <mergeCell ref="M6:N6"/>
    <mergeCell ref="O6:P6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6"/>
  <sheetViews>
    <sheetView zoomScaleNormal="100" workbookViewId="0">
      <selection activeCell="D3" sqref="D3:D4"/>
    </sheetView>
  </sheetViews>
  <sheetFormatPr defaultRowHeight="15" x14ac:dyDescent="0.25"/>
  <cols>
    <col min="2" max="2" width="7" customWidth="1"/>
    <col min="3" max="3" width="20.140625" customWidth="1"/>
    <col min="4" max="4" width="24" customWidth="1"/>
    <col min="5" max="5" width="15.28515625" customWidth="1"/>
    <col min="6" max="6" width="21.5703125" customWidth="1"/>
    <col min="7" max="7" width="20.28515625" customWidth="1"/>
    <col min="8" max="8" width="17.5703125" customWidth="1"/>
    <col min="9" max="9" width="13.7109375" customWidth="1"/>
    <col min="10" max="14" width="9.140625" hidden="1" customWidth="1"/>
    <col min="15" max="15" width="17.7109375" customWidth="1"/>
    <col min="17" max="17" width="28.5703125" customWidth="1"/>
  </cols>
  <sheetData>
    <row r="3" spans="2:15" ht="104.25" customHeight="1" x14ac:dyDescent="0.25">
      <c r="B3" s="67" t="s">
        <v>0</v>
      </c>
      <c r="C3" s="67" t="s">
        <v>1</v>
      </c>
      <c r="D3" s="67" t="s">
        <v>10</v>
      </c>
      <c r="E3" s="69" t="s">
        <v>3</v>
      </c>
      <c r="F3" s="66" t="s">
        <v>23</v>
      </c>
      <c r="G3" s="66"/>
      <c r="H3" s="66"/>
      <c r="I3" s="66"/>
      <c r="J3" s="66"/>
      <c r="K3" s="66"/>
      <c r="L3" s="66"/>
      <c r="M3" s="66"/>
      <c r="N3" s="66"/>
      <c r="O3" s="66"/>
    </row>
    <row r="4" spans="2:15" ht="149.25" customHeight="1" x14ac:dyDescent="0.25">
      <c r="B4" s="68"/>
      <c r="C4" s="68"/>
      <c r="D4" s="68"/>
      <c r="E4" s="70"/>
      <c r="F4" s="23" t="s">
        <v>11</v>
      </c>
      <c r="G4" s="24" t="s">
        <v>12</v>
      </c>
      <c r="H4" s="24" t="s">
        <v>21</v>
      </c>
      <c r="I4" s="25" t="s">
        <v>13</v>
      </c>
      <c r="J4" s="26" t="s">
        <v>14</v>
      </c>
      <c r="K4" s="27" t="s">
        <v>15</v>
      </c>
      <c r="L4" s="28" t="s">
        <v>16</v>
      </c>
      <c r="M4" s="26" t="s">
        <v>17</v>
      </c>
      <c r="N4" s="27" t="s">
        <v>15</v>
      </c>
      <c r="O4" s="29" t="s">
        <v>29</v>
      </c>
    </row>
    <row r="5" spans="2:15" s="35" customFormat="1" ht="24" customHeight="1" x14ac:dyDescent="0.25"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>
        <v>6</v>
      </c>
      <c r="H5" s="31">
        <v>7</v>
      </c>
      <c r="I5" s="31">
        <v>8</v>
      </c>
      <c r="J5" s="34"/>
      <c r="K5" s="34"/>
      <c r="L5" s="34"/>
      <c r="M5" s="34"/>
      <c r="N5" s="34"/>
      <c r="O5" s="31">
        <v>9</v>
      </c>
    </row>
    <row r="6" spans="2:15" ht="90" customHeight="1" x14ac:dyDescent="0.25">
      <c r="B6" s="32">
        <v>1</v>
      </c>
      <c r="C6" s="3" t="s">
        <v>34</v>
      </c>
      <c r="D6" s="3" t="s">
        <v>35</v>
      </c>
      <c r="E6" s="42" t="s">
        <v>36</v>
      </c>
      <c r="F6" s="33" t="s">
        <v>50</v>
      </c>
      <c r="G6" s="33" t="s">
        <v>51</v>
      </c>
      <c r="H6" s="36">
        <v>39.4908</v>
      </c>
      <c r="I6" s="33">
        <v>875</v>
      </c>
      <c r="J6" s="22"/>
      <c r="K6" s="22"/>
      <c r="L6" s="22"/>
      <c r="M6" s="22"/>
      <c r="N6" s="22"/>
      <c r="O6" s="36">
        <v>39.4908</v>
      </c>
    </row>
  </sheetData>
  <mergeCells count="5">
    <mergeCell ref="F3:O3"/>
    <mergeCell ref="B3:B4"/>
    <mergeCell ref="C3:C4"/>
    <mergeCell ref="D3:D4"/>
    <mergeCell ref="E3:E4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7"/>
  <sheetViews>
    <sheetView tabSelected="1" workbookViewId="0">
      <selection activeCell="C2" sqref="B2:I6"/>
    </sheetView>
  </sheetViews>
  <sheetFormatPr defaultRowHeight="15" x14ac:dyDescent="0.25"/>
  <cols>
    <col min="2" max="2" width="8.5703125" customWidth="1"/>
    <col min="3" max="3" width="17.140625" customWidth="1"/>
    <col min="4" max="4" width="11.5703125" customWidth="1"/>
    <col min="5" max="5" width="10.42578125" customWidth="1"/>
    <col min="6" max="6" width="12.28515625" customWidth="1"/>
    <col min="7" max="7" width="22.140625" customWidth="1"/>
    <col min="8" max="8" width="12.42578125" customWidth="1"/>
    <col min="9" max="9" width="14.5703125" customWidth="1"/>
    <col min="12" max="12" width="13.42578125" hidden="1" customWidth="1"/>
    <col min="13" max="13" width="9.140625" hidden="1" customWidth="1"/>
    <col min="14" max="14" width="12.5703125" hidden="1" customWidth="1"/>
    <col min="16" max="16" width="16" hidden="1" customWidth="1"/>
    <col min="17" max="17" width="0" hidden="1" customWidth="1"/>
    <col min="18" max="18" width="13.5703125" hidden="1" customWidth="1"/>
  </cols>
  <sheetData>
    <row r="2" spans="2:18" ht="15" customHeight="1" x14ac:dyDescent="0.25">
      <c r="B2" s="72" t="s">
        <v>0</v>
      </c>
      <c r="C2" s="72" t="s">
        <v>1</v>
      </c>
      <c r="D2" s="72" t="s">
        <v>3</v>
      </c>
      <c r="E2" s="72" t="s">
        <v>7</v>
      </c>
      <c r="F2" s="71" t="s">
        <v>8</v>
      </c>
      <c r="G2" s="71" t="s">
        <v>31</v>
      </c>
      <c r="H2" s="71" t="s">
        <v>32</v>
      </c>
      <c r="I2" s="71" t="s">
        <v>33</v>
      </c>
    </row>
    <row r="3" spans="2:18" ht="171" customHeight="1" x14ac:dyDescent="0.25">
      <c r="B3" s="72"/>
      <c r="C3" s="72"/>
      <c r="D3" s="72"/>
      <c r="E3" s="72"/>
      <c r="F3" s="71"/>
      <c r="G3" s="71"/>
      <c r="H3" s="71"/>
      <c r="I3" s="71"/>
      <c r="L3" t="s">
        <v>19</v>
      </c>
      <c r="P3" t="s">
        <v>53</v>
      </c>
    </row>
    <row r="4" spans="2:18" ht="24" customHeight="1" x14ac:dyDescent="0.25">
      <c r="B4" s="49">
        <v>1</v>
      </c>
      <c r="C4" s="49">
        <v>2</v>
      </c>
      <c r="D4" s="49">
        <v>3</v>
      </c>
      <c r="E4" s="49">
        <v>4</v>
      </c>
      <c r="F4" s="48">
        <v>5</v>
      </c>
      <c r="G4" s="48">
        <v>6</v>
      </c>
      <c r="H4" s="48">
        <v>7</v>
      </c>
      <c r="I4" s="48">
        <v>8</v>
      </c>
      <c r="L4" s="18">
        <v>9</v>
      </c>
      <c r="M4" s="18">
        <v>10</v>
      </c>
      <c r="N4" s="18">
        <v>11</v>
      </c>
      <c r="P4" s="18">
        <v>12</v>
      </c>
      <c r="Q4" s="18">
        <v>13</v>
      </c>
      <c r="R4" s="18">
        <v>14</v>
      </c>
    </row>
    <row r="5" spans="2:18" ht="114" customHeight="1" x14ac:dyDescent="0.25">
      <c r="B5" s="47">
        <v>1</v>
      </c>
      <c r="C5" s="47" t="s">
        <v>34</v>
      </c>
      <c r="D5" s="30" t="s">
        <v>36</v>
      </c>
      <c r="E5" s="30">
        <v>250</v>
      </c>
      <c r="F5" s="20">
        <v>39.4908</v>
      </c>
      <c r="G5" s="47" t="str">
        <f>L5</f>
        <v>39,4908 (0%) Гепарин натрия  Велфарм.р-р д/ин 5000МЕ/мл амп 5мл №5</v>
      </c>
      <c r="H5" s="20">
        <f>M5</f>
        <v>43.439799999999998</v>
      </c>
      <c r="I5" s="17">
        <f>H5*E5</f>
        <v>10859.949999999999</v>
      </c>
      <c r="L5" s="37" t="s">
        <v>52</v>
      </c>
      <c r="M5" s="20">
        <v>43.439799999999998</v>
      </c>
      <c r="N5" s="17">
        <f>M5*E5</f>
        <v>10859.949999999999</v>
      </c>
      <c r="P5" s="45" t="s">
        <v>41</v>
      </c>
      <c r="Q5" s="18">
        <v>73.0398</v>
      </c>
      <c r="R5" s="18">
        <f>Q5*E5</f>
        <v>18259.95</v>
      </c>
    </row>
    <row r="6" spans="2:18" ht="28.5" customHeight="1" x14ac:dyDescent="0.3">
      <c r="B6" s="74" t="s">
        <v>9</v>
      </c>
      <c r="C6" s="75"/>
      <c r="D6" s="75"/>
      <c r="E6" s="75"/>
      <c r="F6" s="75"/>
      <c r="G6" s="75"/>
      <c r="H6" s="75"/>
      <c r="I6" s="76">
        <f>SUM(I5:I5)</f>
        <v>10859.949999999999</v>
      </c>
      <c r="J6" s="40"/>
      <c r="K6" s="40"/>
      <c r="L6" s="40"/>
      <c r="M6" s="40"/>
      <c r="N6" s="39">
        <f>SUM(N5)</f>
        <v>10859.949999999999</v>
      </c>
      <c r="R6" s="46">
        <f>SUM(R5)</f>
        <v>18259.95</v>
      </c>
    </row>
    <row r="7" spans="2:18" x14ac:dyDescent="0.25">
      <c r="I7" s="12"/>
    </row>
  </sheetData>
  <mergeCells count="9">
    <mergeCell ref="B6:H6"/>
    <mergeCell ref="I2:I3"/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O8"/>
  <sheetViews>
    <sheetView workbookViewId="0">
      <selection activeCell="K8" sqref="K8"/>
    </sheetView>
  </sheetViews>
  <sheetFormatPr defaultRowHeight="15" x14ac:dyDescent="0.25"/>
  <cols>
    <col min="3" max="3" width="16.140625" customWidth="1"/>
    <col min="4" max="4" width="13.5703125" customWidth="1"/>
    <col min="5" max="5" width="10.5703125" customWidth="1"/>
    <col min="6" max="6" width="20.7109375" customWidth="1"/>
    <col min="7" max="7" width="21.42578125" customWidth="1"/>
    <col min="8" max="8" width="22.140625" customWidth="1"/>
    <col min="9" max="9" width="24.5703125" customWidth="1"/>
    <col min="10" max="10" width="17.140625" customWidth="1"/>
    <col min="11" max="11" width="23.140625" customWidth="1"/>
    <col min="12" max="12" width="6" customWidth="1"/>
    <col min="13" max="13" width="20.7109375" hidden="1" customWidth="1"/>
    <col min="14" max="14" width="6.5703125" hidden="1" customWidth="1"/>
    <col min="15" max="15" width="19.42578125" hidden="1" customWidth="1"/>
  </cols>
  <sheetData>
    <row r="4" spans="2:15" x14ac:dyDescent="0.25">
      <c r="C4" t="s">
        <v>18</v>
      </c>
    </row>
    <row r="6" spans="2:15" ht="159.75" customHeight="1" x14ac:dyDescent="0.25">
      <c r="B6" s="11" t="s">
        <v>0</v>
      </c>
      <c r="C6" s="11" t="s">
        <v>20</v>
      </c>
      <c r="D6" s="11" t="s">
        <v>3</v>
      </c>
      <c r="E6" s="11" t="s">
        <v>7</v>
      </c>
      <c r="F6" s="11" t="s">
        <v>28</v>
      </c>
      <c r="G6" s="11" t="s">
        <v>27</v>
      </c>
      <c r="H6" s="11" t="s">
        <v>26</v>
      </c>
      <c r="I6" s="11" t="s">
        <v>24</v>
      </c>
      <c r="J6" s="14" t="s">
        <v>25</v>
      </c>
      <c r="K6" s="11" t="s">
        <v>30</v>
      </c>
      <c r="M6" s="18" t="s">
        <v>19</v>
      </c>
      <c r="O6" s="18" t="s">
        <v>53</v>
      </c>
    </row>
    <row r="7" spans="2:15" ht="18.75" customHeight="1" x14ac:dyDescent="0.25"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4">
        <v>9</v>
      </c>
      <c r="K7" s="11">
        <v>10</v>
      </c>
      <c r="L7" s="9"/>
      <c r="M7" s="18">
        <v>11</v>
      </c>
      <c r="O7" s="18">
        <v>12</v>
      </c>
    </row>
    <row r="8" spans="2:15" s="16" customFormat="1" ht="117" customHeight="1" x14ac:dyDescent="0.25">
      <c r="B8" s="3">
        <v>1</v>
      </c>
      <c r="C8" s="37" t="s">
        <v>34</v>
      </c>
      <c r="D8" s="38" t="s">
        <v>36</v>
      </c>
      <c r="E8" s="38">
        <v>250</v>
      </c>
      <c r="F8" s="37" t="s">
        <v>41</v>
      </c>
      <c r="G8" s="37" t="s">
        <v>42</v>
      </c>
      <c r="H8" s="30" t="s">
        <v>43</v>
      </c>
      <c r="I8" s="41" t="s">
        <v>44</v>
      </c>
      <c r="J8" s="20" t="s">
        <v>52</v>
      </c>
      <c r="K8" s="73" t="str">
        <f>M8</f>
        <v>39,4908 (0%) Гепарин натрия  Велфарм.р-р д/ин 5000МЕ/мл амп 5мл №5</v>
      </c>
      <c r="L8" s="15"/>
      <c r="M8" s="20" t="s">
        <v>52</v>
      </c>
      <c r="O8" s="45" t="s">
        <v>41</v>
      </c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 и реестр</vt:lpstr>
      <vt:lpstr>Контракт</vt:lpstr>
      <vt:lpstr>Итог</vt:lpstr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2026-10-16T06:39:35Z</dcterms:modified>
</cp:coreProperties>
</file>